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unas\Desktop\"/>
    </mc:Choice>
  </mc:AlternateContent>
  <bookViews>
    <workbookView xWindow="0" yWindow="0" windowWidth="25335" windowHeight="13200" tabRatio="810"/>
  </bookViews>
  <sheets>
    <sheet name="Pb" sheetId="70" r:id="rId1"/>
    <sheet name="Cd" sheetId="72" r:id="rId2"/>
    <sheet name="Hg" sheetId="68" r:id="rId3"/>
  </sheets>
  <calcPr calcId="152511"/>
</workbook>
</file>

<file path=xl/calcChain.xml><?xml version="1.0" encoding="utf-8"?>
<calcChain xmlns="http://schemas.openxmlformats.org/spreadsheetml/2006/main">
  <c r="AE5" i="68" l="1"/>
  <c r="AL13" i="68"/>
  <c r="AL5" i="68"/>
  <c r="AL6" i="68"/>
  <c r="AL7" i="68"/>
  <c r="AL8" i="68"/>
  <c r="AL9" i="68"/>
  <c r="AL10" i="68"/>
  <c r="AL11" i="68"/>
  <c r="AL12" i="68"/>
  <c r="AD20" i="68"/>
  <c r="AD21" i="68"/>
  <c r="AD22" i="68"/>
  <c r="AD23" i="68"/>
  <c r="AD24" i="68"/>
  <c r="AD25" i="68"/>
  <c r="AD26" i="68"/>
  <c r="AD27" i="68"/>
  <c r="AD28" i="68"/>
  <c r="AE6" i="68"/>
  <c r="AE7" i="68"/>
  <c r="AE8" i="68"/>
  <c r="AE9" i="68"/>
  <c r="AE11" i="68"/>
  <c r="AE12" i="68"/>
  <c r="AD13" i="68"/>
  <c r="AD10" i="68"/>
  <c r="AL7" i="72"/>
  <c r="AD23" i="70"/>
  <c r="AD24" i="70"/>
  <c r="AD25" i="70"/>
  <c r="AD26" i="70"/>
  <c r="AD27" i="70"/>
  <c r="AD28" i="70"/>
  <c r="AD29" i="70"/>
  <c r="AD30" i="70"/>
  <c r="AD31" i="70"/>
  <c r="AD32" i="70"/>
  <c r="AD33" i="70"/>
  <c r="AD34" i="70"/>
  <c r="AE7" i="70"/>
  <c r="AE10" i="70"/>
  <c r="AE11" i="70"/>
  <c r="AE12" i="70"/>
  <c r="AE13" i="70"/>
  <c r="AE14" i="70"/>
  <c r="AE15" i="70"/>
  <c r="AE16" i="70"/>
  <c r="AE6" i="70"/>
  <c r="AE8" i="70"/>
  <c r="AE9" i="70"/>
  <c r="AE5" i="70"/>
  <c r="AD16" i="70"/>
  <c r="AD13" i="70"/>
  <c r="C13" i="70"/>
  <c r="C16" i="70" s="1"/>
  <c r="D13" i="70"/>
  <c r="E13" i="70"/>
  <c r="F13" i="70"/>
  <c r="F16" i="70" s="1"/>
  <c r="G13" i="70"/>
  <c r="G16" i="70" s="1"/>
  <c r="H13" i="70"/>
  <c r="I13" i="70"/>
  <c r="J13" i="70"/>
  <c r="J16" i="70" s="1"/>
  <c r="K13" i="70"/>
  <c r="L13" i="70"/>
  <c r="L16" i="70" s="1"/>
  <c r="M13" i="70"/>
  <c r="N13" i="70"/>
  <c r="N16" i="70" s="1"/>
  <c r="O13" i="70"/>
  <c r="O16" i="70" s="1"/>
  <c r="P13" i="70"/>
  <c r="P16" i="70" s="1"/>
  <c r="P23" i="70" s="1"/>
  <c r="Q13" i="70"/>
  <c r="R13" i="70"/>
  <c r="R16" i="70" s="1"/>
  <c r="S13" i="70"/>
  <c r="S16" i="70" s="1"/>
  <c r="T13" i="70"/>
  <c r="T16" i="70" s="1"/>
  <c r="U13" i="70"/>
  <c r="V13" i="70"/>
  <c r="V16" i="70" s="1"/>
  <c r="W13" i="70"/>
  <c r="W16" i="70" s="1"/>
  <c r="X13" i="70"/>
  <c r="Y13" i="70"/>
  <c r="Z13" i="70"/>
  <c r="Z16" i="70" s="1"/>
  <c r="AA13" i="70"/>
  <c r="AB13" i="70"/>
  <c r="AB16" i="70" s="1"/>
  <c r="AC13" i="70"/>
  <c r="E16" i="70"/>
  <c r="E24" i="70" s="1"/>
  <c r="I16" i="70"/>
  <c r="I25" i="70" s="1"/>
  <c r="K16" i="70"/>
  <c r="K29" i="70" s="1"/>
  <c r="M16" i="70"/>
  <c r="M24" i="70" s="1"/>
  <c r="Q16" i="70"/>
  <c r="Q23" i="70" s="1"/>
  <c r="U16" i="70"/>
  <c r="U24" i="70" s="1"/>
  <c r="Y16" i="70"/>
  <c r="Y25" i="70" s="1"/>
  <c r="AA16" i="70"/>
  <c r="AA29" i="70" s="1"/>
  <c r="AC16" i="70"/>
  <c r="AC31" i="70" s="1"/>
  <c r="M23" i="70"/>
  <c r="M25" i="70"/>
  <c r="M26" i="70"/>
  <c r="Y26" i="70"/>
  <c r="M27" i="70"/>
  <c r="Y27" i="70"/>
  <c r="M28" i="70"/>
  <c r="AC28" i="70"/>
  <c r="M29" i="70"/>
  <c r="Y29" i="70"/>
  <c r="M30" i="70"/>
  <c r="Q30" i="70"/>
  <c r="E31" i="70"/>
  <c r="M32" i="70"/>
  <c r="Y32" i="70"/>
  <c r="M33" i="70"/>
  <c r="M34" i="70"/>
  <c r="Y34" i="70"/>
  <c r="AD10" i="70"/>
  <c r="AL5" i="72"/>
  <c r="AD24" i="72"/>
  <c r="AD25" i="72"/>
  <c r="AD26" i="72"/>
  <c r="AD27" i="72"/>
  <c r="AD28" i="72"/>
  <c r="AD29" i="72"/>
  <c r="AD30" i="72"/>
  <c r="AD31" i="72"/>
  <c r="AD32" i="72"/>
  <c r="AD33" i="72"/>
  <c r="AD34" i="72"/>
  <c r="AD23" i="72"/>
  <c r="AE6" i="72"/>
  <c r="AE7" i="72"/>
  <c r="AE8" i="72"/>
  <c r="AE9" i="72"/>
  <c r="AE10" i="72"/>
  <c r="AE11" i="72"/>
  <c r="AE12" i="72"/>
  <c r="AE13" i="72"/>
  <c r="AE14" i="72"/>
  <c r="AE15" i="72"/>
  <c r="AE16" i="72"/>
  <c r="AF10" i="72"/>
  <c r="AE5" i="72"/>
  <c r="AD16" i="72"/>
  <c r="C16" i="72"/>
  <c r="AD13" i="72"/>
  <c r="AD10" i="72"/>
  <c r="AF5" i="72"/>
  <c r="U31" i="70" l="1"/>
  <c r="I27" i="70"/>
  <c r="AC24" i="70"/>
  <c r="AC34" i="70"/>
  <c r="AC32" i="70"/>
  <c r="M31" i="70"/>
  <c r="AC27" i="70"/>
  <c r="I34" i="70"/>
  <c r="I32" i="70"/>
  <c r="U25" i="70"/>
  <c r="U23" i="70"/>
  <c r="O29" i="70"/>
  <c r="O26" i="70"/>
  <c r="AC33" i="70"/>
  <c r="Q29" i="70"/>
  <c r="Q28" i="70"/>
  <c r="AC26" i="70"/>
  <c r="Q25" i="70"/>
  <c r="Q24" i="70"/>
  <c r="Q34" i="70"/>
  <c r="Q33" i="70"/>
  <c r="Q32" i="70"/>
  <c r="AC30" i="70"/>
  <c r="I30" i="70"/>
  <c r="Q27" i="70"/>
  <c r="I26" i="70"/>
  <c r="Q31" i="70"/>
  <c r="Y30" i="70"/>
  <c r="AC29" i="70"/>
  <c r="E29" i="70"/>
  <c r="I28" i="70"/>
  <c r="Q26" i="70"/>
  <c r="AC25" i="70"/>
  <c r="E25" i="70"/>
  <c r="AC23" i="70"/>
  <c r="E23" i="70"/>
  <c r="P31" i="70"/>
  <c r="G25" i="70"/>
  <c r="G29" i="70"/>
  <c r="G33" i="70"/>
  <c r="G26" i="70"/>
  <c r="W25" i="70"/>
  <c r="W26" i="70"/>
  <c r="C29" i="70"/>
  <c r="C26" i="70"/>
  <c r="AB30" i="70"/>
  <c r="AB32" i="70"/>
  <c r="AB23" i="70"/>
  <c r="AB34" i="70"/>
  <c r="AB26" i="70"/>
  <c r="AB28" i="70"/>
  <c r="AB27" i="70"/>
  <c r="T30" i="70"/>
  <c r="T32" i="70"/>
  <c r="T27" i="70"/>
  <c r="T28" i="70"/>
  <c r="T23" i="70"/>
  <c r="T26" i="70"/>
  <c r="T34" i="70"/>
  <c r="L30" i="70"/>
  <c r="L32" i="70"/>
  <c r="L23" i="70"/>
  <c r="L34" i="70"/>
  <c r="L26" i="70"/>
  <c r="L27" i="70"/>
  <c r="S25" i="70"/>
  <c r="S29" i="70"/>
  <c r="S26" i="70"/>
  <c r="S33" i="70"/>
  <c r="T31" i="70"/>
  <c r="L31" i="70"/>
  <c r="U28" i="70"/>
  <c r="D16" i="70"/>
  <c r="P34" i="70"/>
  <c r="Y33" i="70"/>
  <c r="U32" i="70"/>
  <c r="E32" i="70"/>
  <c r="Y31" i="70"/>
  <c r="I31" i="70"/>
  <c r="U30" i="70"/>
  <c r="E30" i="70"/>
  <c r="U29" i="70"/>
  <c r="I29" i="70"/>
  <c r="E28" i="70"/>
  <c r="P27" i="70"/>
  <c r="Y24" i="70"/>
  <c r="I24" i="70"/>
  <c r="Y23" i="70"/>
  <c r="I23" i="70"/>
  <c r="X16" i="70"/>
  <c r="H16" i="70"/>
  <c r="H31" i="70" s="1"/>
  <c r="E33" i="70"/>
  <c r="P32" i="70"/>
  <c r="AB31" i="70"/>
  <c r="P30" i="70"/>
  <c r="U34" i="70"/>
  <c r="E34" i="70"/>
  <c r="U33" i="70"/>
  <c r="I33" i="70"/>
  <c r="Y28" i="70"/>
  <c r="U27" i="70"/>
  <c r="E27" i="70"/>
  <c r="AA26" i="70"/>
  <c r="U26" i="70"/>
  <c r="P26" i="70"/>
  <c r="K26" i="70"/>
  <c r="E26" i="70"/>
  <c r="N23" i="70"/>
  <c r="N25" i="70"/>
  <c r="N32" i="70"/>
  <c r="N33" i="70"/>
  <c r="N24" i="70"/>
  <c r="N28" i="70"/>
  <c r="N30" i="70"/>
  <c r="N34" i="70"/>
  <c r="N29" i="70"/>
  <c r="N26" i="70"/>
  <c r="Z23" i="70"/>
  <c r="Z25" i="70"/>
  <c r="Z29" i="70"/>
  <c r="Z33" i="70"/>
  <c r="Z28" i="70"/>
  <c r="Z30" i="70"/>
  <c r="Z32" i="70"/>
  <c r="Z34" i="70"/>
  <c r="Z26" i="70"/>
  <c r="Z24" i="70"/>
  <c r="J23" i="70"/>
  <c r="J25" i="70"/>
  <c r="J29" i="70"/>
  <c r="J30" i="70"/>
  <c r="J32" i="70"/>
  <c r="J33" i="70"/>
  <c r="J34" i="70"/>
  <c r="J28" i="70"/>
  <c r="J26" i="70"/>
  <c r="J24" i="70"/>
  <c r="V23" i="70"/>
  <c r="V24" i="70"/>
  <c r="V29" i="70"/>
  <c r="V30" i="70"/>
  <c r="V33" i="70"/>
  <c r="V34" i="70"/>
  <c r="V25" i="70"/>
  <c r="V26" i="70"/>
  <c r="V28" i="70"/>
  <c r="V32" i="70"/>
  <c r="R23" i="70"/>
  <c r="R30" i="70"/>
  <c r="R34" i="70"/>
  <c r="R24" i="70"/>
  <c r="R26" i="70"/>
  <c r="R29" i="70"/>
  <c r="R33" i="70"/>
  <c r="R25" i="70"/>
  <c r="R28" i="70"/>
  <c r="R32" i="70"/>
  <c r="F23" i="70"/>
  <c r="F24" i="70"/>
  <c r="F28" i="70"/>
  <c r="F30" i="70"/>
  <c r="F34" i="70"/>
  <c r="F25" i="70"/>
  <c r="F26" i="70"/>
  <c r="F29" i="70"/>
  <c r="F32" i="70"/>
  <c r="F33" i="70"/>
  <c r="AA34" i="70"/>
  <c r="W34" i="70"/>
  <c r="S34" i="70"/>
  <c r="O34" i="70"/>
  <c r="K34" i="70"/>
  <c r="G34" i="70"/>
  <c r="C34" i="70"/>
  <c r="W33" i="70"/>
  <c r="K31" i="70"/>
  <c r="AA30" i="70"/>
  <c r="W30" i="70"/>
  <c r="S30" i="70"/>
  <c r="O30" i="70"/>
  <c r="K30" i="70"/>
  <c r="G30" i="70"/>
  <c r="C30" i="70"/>
  <c r="W29" i="70"/>
  <c r="K25" i="70"/>
  <c r="AA31" i="70"/>
  <c r="O31" i="70"/>
  <c r="C31" i="70"/>
  <c r="AA25" i="70"/>
  <c r="O25" i="70"/>
  <c r="C25" i="70"/>
  <c r="O33" i="70"/>
  <c r="C33" i="70"/>
  <c r="S31" i="70"/>
  <c r="AA33" i="70"/>
  <c r="K33" i="70"/>
  <c r="W31" i="70"/>
  <c r="G31" i="70"/>
  <c r="AB25" i="70"/>
  <c r="AB29" i="70"/>
  <c r="AB33" i="70"/>
  <c r="AB24" i="70"/>
  <c r="X24" i="70"/>
  <c r="T25" i="70"/>
  <c r="T29" i="70"/>
  <c r="T33" i="70"/>
  <c r="T24" i="70"/>
  <c r="P25" i="70"/>
  <c r="P29" i="70"/>
  <c r="P33" i="70"/>
  <c r="P24" i="70"/>
  <c r="P28" i="70"/>
  <c r="L25" i="70"/>
  <c r="L29" i="70"/>
  <c r="L33" i="70"/>
  <c r="L24" i="70"/>
  <c r="L28" i="70"/>
  <c r="D25" i="70"/>
  <c r="D29" i="70"/>
  <c r="D33" i="70"/>
  <c r="D24" i="70"/>
  <c r="D28" i="70"/>
  <c r="AA24" i="70"/>
  <c r="AA28" i="70"/>
  <c r="AA32" i="70"/>
  <c r="AA23" i="70"/>
  <c r="AA27" i="70"/>
  <c r="W24" i="70"/>
  <c r="W28" i="70"/>
  <c r="W32" i="70"/>
  <c r="W23" i="70"/>
  <c r="W27" i="70"/>
  <c r="S24" i="70"/>
  <c r="S28" i="70"/>
  <c r="S32" i="70"/>
  <c r="S23" i="70"/>
  <c r="S27" i="70"/>
  <c r="O24" i="70"/>
  <c r="O28" i="70"/>
  <c r="O32" i="70"/>
  <c r="O23" i="70"/>
  <c r="O27" i="70"/>
  <c r="K24" i="70"/>
  <c r="K28" i="70"/>
  <c r="K32" i="70"/>
  <c r="K23" i="70"/>
  <c r="K27" i="70"/>
  <c r="G24" i="70"/>
  <c r="G28" i="70"/>
  <c r="G32" i="70"/>
  <c r="G23" i="70"/>
  <c r="G27" i="70"/>
  <c r="C24" i="70"/>
  <c r="C28" i="70"/>
  <c r="C32" i="70"/>
  <c r="C23" i="70"/>
  <c r="C27" i="70"/>
  <c r="Z31" i="70"/>
  <c r="V31" i="70"/>
  <c r="R31" i="70"/>
  <c r="N31" i="70"/>
  <c r="J31" i="70"/>
  <c r="F31" i="70"/>
  <c r="Z27" i="70"/>
  <c r="V27" i="70"/>
  <c r="R27" i="70"/>
  <c r="N27" i="70"/>
  <c r="J27" i="70"/>
  <c r="F27" i="70"/>
  <c r="AL6" i="72"/>
  <c r="AL8" i="72"/>
  <c r="AL9" i="72"/>
  <c r="AL11" i="72"/>
  <c r="AL12" i="72"/>
  <c r="AL14" i="72"/>
  <c r="AL15" i="72"/>
  <c r="AF5" i="70"/>
  <c r="AG5" i="70"/>
  <c r="AH5" i="70"/>
  <c r="AI5" i="70"/>
  <c r="AJ5" i="70"/>
  <c r="AK5" i="70"/>
  <c r="AF6" i="70"/>
  <c r="AG6" i="70"/>
  <c r="AH6" i="70"/>
  <c r="AI6" i="70"/>
  <c r="AJ6" i="70"/>
  <c r="AK6" i="70"/>
  <c r="AF7" i="70"/>
  <c r="AG7" i="70"/>
  <c r="AH7" i="70"/>
  <c r="AI7" i="70"/>
  <c r="AJ7" i="70"/>
  <c r="AK7" i="70"/>
  <c r="AF8" i="70"/>
  <c r="AG8" i="70"/>
  <c r="AH8" i="70"/>
  <c r="AI8" i="70"/>
  <c r="AJ8" i="70"/>
  <c r="AK8" i="70"/>
  <c r="AF9" i="70"/>
  <c r="AG9" i="70"/>
  <c r="AH9" i="70"/>
  <c r="AI9" i="70"/>
  <c r="AJ9" i="70"/>
  <c r="AK9" i="70"/>
  <c r="C10" i="70"/>
  <c r="D10" i="70"/>
  <c r="E10" i="70"/>
  <c r="F10" i="70"/>
  <c r="G10" i="70"/>
  <c r="H10" i="70"/>
  <c r="I10" i="70"/>
  <c r="J10" i="70"/>
  <c r="K10" i="70"/>
  <c r="L10" i="70"/>
  <c r="M10" i="70"/>
  <c r="N10" i="70"/>
  <c r="O10" i="70"/>
  <c r="P10" i="70"/>
  <c r="Q10" i="70"/>
  <c r="R10" i="70"/>
  <c r="S10" i="70"/>
  <c r="T10" i="70"/>
  <c r="U10" i="70"/>
  <c r="V10" i="70"/>
  <c r="W10" i="70"/>
  <c r="X10" i="70"/>
  <c r="Y10" i="70"/>
  <c r="Z10" i="70"/>
  <c r="AA10" i="70"/>
  <c r="AI10" i="70" s="1"/>
  <c r="AB10" i="70"/>
  <c r="AC10" i="70"/>
  <c r="AF11" i="70"/>
  <c r="AG11" i="70"/>
  <c r="AH11" i="70"/>
  <c r="AI11" i="70"/>
  <c r="AJ11" i="70"/>
  <c r="AK11" i="70"/>
  <c r="AF12" i="70"/>
  <c r="AG12" i="70"/>
  <c r="AH12" i="70"/>
  <c r="AI12" i="70"/>
  <c r="AJ12" i="70"/>
  <c r="AK12" i="70"/>
  <c r="AH13" i="70"/>
  <c r="AG13" i="70"/>
  <c r="AK13" i="70"/>
  <c r="AF14" i="70"/>
  <c r="AG14" i="70"/>
  <c r="AH14" i="70"/>
  <c r="AI14" i="70"/>
  <c r="AJ14" i="70"/>
  <c r="AK14" i="70"/>
  <c r="AF15" i="70"/>
  <c r="AG15" i="70"/>
  <c r="AH15" i="70"/>
  <c r="AI15" i="70"/>
  <c r="AJ15" i="70"/>
  <c r="AK15" i="70"/>
  <c r="AF5" i="68"/>
  <c r="AG5" i="68"/>
  <c r="AH5" i="68"/>
  <c r="AI5" i="68"/>
  <c r="AJ5" i="68"/>
  <c r="AK5" i="68"/>
  <c r="AF6" i="68"/>
  <c r="AG6" i="68"/>
  <c r="AH6" i="68"/>
  <c r="AI6" i="68"/>
  <c r="AJ6" i="68"/>
  <c r="AK6" i="68"/>
  <c r="AF7" i="68"/>
  <c r="AG7" i="68"/>
  <c r="AH7" i="68"/>
  <c r="AI7" i="68"/>
  <c r="AJ7" i="68"/>
  <c r="AK7" i="68"/>
  <c r="AF8" i="68"/>
  <c r="AG8" i="68"/>
  <c r="AH8" i="68"/>
  <c r="AI8" i="68"/>
  <c r="AJ8" i="68"/>
  <c r="AK8" i="68"/>
  <c r="AF9" i="68"/>
  <c r="AG9" i="68"/>
  <c r="AH9" i="68"/>
  <c r="AI9" i="68"/>
  <c r="AJ9" i="68"/>
  <c r="AK9" i="68"/>
  <c r="C10" i="68"/>
  <c r="C13" i="68" s="1"/>
  <c r="D10" i="68"/>
  <c r="D13" i="68" s="1"/>
  <c r="D21" i="68" s="1"/>
  <c r="E10" i="68"/>
  <c r="E13" i="68" s="1"/>
  <c r="F10" i="68"/>
  <c r="G10" i="68"/>
  <c r="G13" i="68" s="1"/>
  <c r="H10" i="68"/>
  <c r="H13" i="68" s="1"/>
  <c r="I10" i="68"/>
  <c r="J10" i="68"/>
  <c r="K10" i="68"/>
  <c r="K13" i="68" s="1"/>
  <c r="L10" i="68"/>
  <c r="L13" i="68" s="1"/>
  <c r="M10" i="68"/>
  <c r="M13" i="68" s="1"/>
  <c r="N10" i="68"/>
  <c r="O10" i="68"/>
  <c r="O13" i="68" s="1"/>
  <c r="P10" i="68"/>
  <c r="P13" i="68" s="1"/>
  <c r="Q10" i="68"/>
  <c r="Q13" i="68" s="1"/>
  <c r="R10" i="68"/>
  <c r="S10" i="68"/>
  <c r="T10" i="68"/>
  <c r="T13" i="68" s="1"/>
  <c r="T21" i="68" s="1"/>
  <c r="U10" i="68"/>
  <c r="U13" i="68" s="1"/>
  <c r="V10" i="68"/>
  <c r="W10" i="68"/>
  <c r="W13" i="68" s="1"/>
  <c r="X10" i="68"/>
  <c r="X13" i="68" s="1"/>
  <c r="Y10" i="68"/>
  <c r="Z10" i="68"/>
  <c r="AA10" i="68"/>
  <c r="AI10" i="68" s="1"/>
  <c r="AB10" i="68"/>
  <c r="AB13" i="68" s="1"/>
  <c r="AC10" i="68"/>
  <c r="AE10" i="68" s="1"/>
  <c r="AF11" i="68"/>
  <c r="AG11" i="68"/>
  <c r="AH11" i="68"/>
  <c r="AI11" i="68"/>
  <c r="AJ11" i="68"/>
  <c r="AK11" i="68"/>
  <c r="AF12" i="68"/>
  <c r="AG12" i="68"/>
  <c r="AH12" i="68"/>
  <c r="AI12" i="68"/>
  <c r="AJ12" i="68"/>
  <c r="AK12" i="68"/>
  <c r="I13" i="68"/>
  <c r="I21" i="68" s="1"/>
  <c r="Y13" i="68"/>
  <c r="Y21" i="68" s="1"/>
  <c r="H24" i="68" l="1"/>
  <c r="H21" i="68"/>
  <c r="G22" i="68"/>
  <c r="G21" i="68"/>
  <c r="S13" i="68"/>
  <c r="AF10" i="68"/>
  <c r="M23" i="68"/>
  <c r="M26" i="68"/>
  <c r="M27" i="68"/>
  <c r="H25" i="68"/>
  <c r="I23" i="68"/>
  <c r="G25" i="68"/>
  <c r="G28" i="68"/>
  <c r="I22" i="68"/>
  <c r="AA13" i="68"/>
  <c r="AA28" i="68" s="1"/>
  <c r="AB20" i="68"/>
  <c r="AB22" i="68"/>
  <c r="AB24" i="68"/>
  <c r="AB26" i="68"/>
  <c r="AB21" i="68"/>
  <c r="AB28" i="68"/>
  <c r="AB25" i="68"/>
  <c r="X22" i="68"/>
  <c r="X24" i="68"/>
  <c r="X21" i="68"/>
  <c r="X26" i="68"/>
  <c r="P20" i="68"/>
  <c r="P21" i="68"/>
  <c r="P26" i="68"/>
  <c r="P24" i="68"/>
  <c r="P28" i="68"/>
  <c r="L28" i="68"/>
  <c r="L20" i="68"/>
  <c r="L21" i="68"/>
  <c r="L26" i="68"/>
  <c r="L24" i="68"/>
  <c r="L25" i="68"/>
  <c r="W22" i="68"/>
  <c r="W28" i="68"/>
  <c r="W21" i="68"/>
  <c r="W24" i="68"/>
  <c r="W20" i="68"/>
  <c r="W27" i="68"/>
  <c r="W23" i="68"/>
  <c r="O22" i="68"/>
  <c r="O24" i="68"/>
  <c r="O27" i="68"/>
  <c r="O21" i="68"/>
  <c r="O23" i="68"/>
  <c r="O28" i="68"/>
  <c r="O20" i="68"/>
  <c r="K22" i="68"/>
  <c r="K21" i="68"/>
  <c r="K25" i="68"/>
  <c r="K20" i="68"/>
  <c r="K24" i="68"/>
  <c r="K27" i="68"/>
  <c r="K23" i="68"/>
  <c r="K28" i="68"/>
  <c r="C22" i="68"/>
  <c r="C23" i="68"/>
  <c r="C27" i="68"/>
  <c r="C20" i="68"/>
  <c r="C24" i="68"/>
  <c r="C25" i="68"/>
  <c r="C21" i="68"/>
  <c r="C28" i="68"/>
  <c r="AJ10" i="68"/>
  <c r="P25" i="68"/>
  <c r="M21" i="68"/>
  <c r="AI13" i="68"/>
  <c r="S27" i="68"/>
  <c r="G27" i="68"/>
  <c r="H26" i="68"/>
  <c r="X25" i="68"/>
  <c r="O25" i="68"/>
  <c r="G23" i="68"/>
  <c r="Y22" i="68"/>
  <c r="S21" i="68"/>
  <c r="S20" i="68"/>
  <c r="AC13" i="68"/>
  <c r="W25" i="68"/>
  <c r="M25" i="68"/>
  <c r="G24" i="68"/>
  <c r="Y23" i="68"/>
  <c r="G20" i="68"/>
  <c r="Y25" i="68"/>
  <c r="I25" i="68"/>
  <c r="H29" i="70"/>
  <c r="H28" i="70"/>
  <c r="H24" i="70"/>
  <c r="H25" i="70"/>
  <c r="H33" i="70"/>
  <c r="X23" i="70"/>
  <c r="X27" i="70"/>
  <c r="X34" i="70"/>
  <c r="X26" i="70"/>
  <c r="X30" i="70"/>
  <c r="X32" i="70"/>
  <c r="X28" i="70"/>
  <c r="X31" i="70"/>
  <c r="X33" i="70"/>
  <c r="D30" i="70"/>
  <c r="D32" i="70"/>
  <c r="D23" i="70"/>
  <c r="D26" i="70"/>
  <c r="D27" i="70"/>
  <c r="D34" i="70"/>
  <c r="D31" i="70"/>
  <c r="X29" i="70"/>
  <c r="X25" i="70"/>
  <c r="H23" i="70"/>
  <c r="H26" i="70"/>
  <c r="H27" i="70"/>
  <c r="H34" i="70"/>
  <c r="H30" i="70"/>
  <c r="H32" i="70"/>
  <c r="AK10" i="70"/>
  <c r="AH10" i="70"/>
  <c r="AF10" i="70"/>
  <c r="AJ10" i="70"/>
  <c r="AG10" i="70"/>
  <c r="AI13" i="70"/>
  <c r="AF13" i="70"/>
  <c r="AH16" i="70"/>
  <c r="AJ13" i="70"/>
  <c r="U20" i="68"/>
  <c r="U24" i="68"/>
  <c r="U28" i="68"/>
  <c r="U22" i="68"/>
  <c r="U23" i="68"/>
  <c r="U21" i="68"/>
  <c r="U26" i="68"/>
  <c r="U27" i="68"/>
  <c r="Q20" i="68"/>
  <c r="Q24" i="68"/>
  <c r="Q28" i="68"/>
  <c r="Q21" i="68"/>
  <c r="Q22" i="68"/>
  <c r="Q25" i="68"/>
  <c r="Q26" i="68"/>
  <c r="Q27" i="68"/>
  <c r="Q23" i="68"/>
  <c r="E20" i="68"/>
  <c r="E24" i="68"/>
  <c r="E28" i="68"/>
  <c r="E22" i="68"/>
  <c r="E23" i="68"/>
  <c r="E21" i="68"/>
  <c r="E26" i="68"/>
  <c r="E27" i="68"/>
  <c r="T20" i="68"/>
  <c r="AF13" i="68"/>
  <c r="X23" i="68"/>
  <c r="X27" i="68"/>
  <c r="M20" i="68"/>
  <c r="M24" i="68"/>
  <c r="M28" i="68"/>
  <c r="H23" i="68"/>
  <c r="H27" i="68"/>
  <c r="H22" i="68"/>
  <c r="T28" i="68"/>
  <c r="D28" i="68"/>
  <c r="U25" i="68"/>
  <c r="E25" i="68"/>
  <c r="AJ13" i="68"/>
  <c r="AB23" i="68"/>
  <c r="AB27" i="68"/>
  <c r="L23" i="68"/>
  <c r="L27" i="68"/>
  <c r="L22" i="68"/>
  <c r="X28" i="68"/>
  <c r="H28" i="68"/>
  <c r="Y27" i="68"/>
  <c r="I27" i="68"/>
  <c r="Y26" i="68"/>
  <c r="T26" i="68"/>
  <c r="I26" i="68"/>
  <c r="D26" i="68"/>
  <c r="T25" i="68"/>
  <c r="D25" i="68"/>
  <c r="T24" i="68"/>
  <c r="D24" i="68"/>
  <c r="M22" i="68"/>
  <c r="X20" i="68"/>
  <c r="H20" i="68"/>
  <c r="P23" i="68"/>
  <c r="P27" i="68"/>
  <c r="P22" i="68"/>
  <c r="Y20" i="68"/>
  <c r="Y24" i="68"/>
  <c r="Y28" i="68"/>
  <c r="T23" i="68"/>
  <c r="T27" i="68"/>
  <c r="T22" i="68"/>
  <c r="I20" i="68"/>
  <c r="I24" i="68"/>
  <c r="I28" i="68"/>
  <c r="D23" i="68"/>
  <c r="D27" i="68"/>
  <c r="D22" i="68"/>
  <c r="Z13" i="68"/>
  <c r="Z25" i="68" s="1"/>
  <c r="AH10" i="68"/>
  <c r="V13" i="68"/>
  <c r="R13" i="68"/>
  <c r="R25" i="68" s="1"/>
  <c r="N13" i="68"/>
  <c r="J13" i="68"/>
  <c r="J25" i="68" s="1"/>
  <c r="F13" i="68"/>
  <c r="D20" i="68"/>
  <c r="AG10" i="68"/>
  <c r="AK10" i="68"/>
  <c r="W26" i="68"/>
  <c r="S26" i="68"/>
  <c r="O26" i="68"/>
  <c r="K26" i="68"/>
  <c r="G26" i="68"/>
  <c r="C26" i="68"/>
  <c r="AF14" i="72"/>
  <c r="AF12" i="72"/>
  <c r="AF11" i="72"/>
  <c r="AF9" i="72"/>
  <c r="AF8" i="72"/>
  <c r="AF7" i="72"/>
  <c r="AF6" i="72"/>
  <c r="AF15" i="72"/>
  <c r="AG7" i="72"/>
  <c r="AG9" i="72"/>
  <c r="AG15" i="72"/>
  <c r="AG14" i="72"/>
  <c r="AG12" i="72"/>
  <c r="AG11" i="72"/>
  <c r="AG5" i="72"/>
  <c r="AG6" i="72"/>
  <c r="AG8" i="72"/>
  <c r="AH5" i="72"/>
  <c r="AK15" i="72"/>
  <c r="AK14" i="72"/>
  <c r="AK12" i="72"/>
  <c r="AK11" i="72"/>
  <c r="AK9" i="72"/>
  <c r="AK8" i="72"/>
  <c r="AK7" i="72"/>
  <c r="AK6" i="72"/>
  <c r="AK5" i="72"/>
  <c r="AC13" i="72"/>
  <c r="AB13" i="72"/>
  <c r="AA13" i="72"/>
  <c r="Z13" i="72"/>
  <c r="Y13" i="72"/>
  <c r="X13" i="72"/>
  <c r="W13" i="72"/>
  <c r="V13" i="72"/>
  <c r="U13" i="72"/>
  <c r="T13" i="72"/>
  <c r="S13" i="72"/>
  <c r="R13" i="72"/>
  <c r="Q13" i="72"/>
  <c r="P13" i="72"/>
  <c r="O13" i="72"/>
  <c r="N13" i="72"/>
  <c r="M13" i="72"/>
  <c r="L13" i="72"/>
  <c r="K13" i="72"/>
  <c r="J13" i="72"/>
  <c r="I13" i="72"/>
  <c r="H13" i="72"/>
  <c r="G13" i="72"/>
  <c r="F13" i="72"/>
  <c r="E13" i="72"/>
  <c r="D13" i="72"/>
  <c r="C13" i="72"/>
  <c r="AL13" i="72" s="1"/>
  <c r="AC10" i="72"/>
  <c r="AB10" i="72"/>
  <c r="AA10" i="72"/>
  <c r="Z10" i="72"/>
  <c r="Y10" i="72"/>
  <c r="Y16" i="72" s="1"/>
  <c r="X10" i="72"/>
  <c r="W10" i="72"/>
  <c r="V10" i="72"/>
  <c r="U10" i="72"/>
  <c r="U16" i="72" s="1"/>
  <c r="T10" i="72"/>
  <c r="S10" i="72"/>
  <c r="R10" i="72"/>
  <c r="Q10" i="72"/>
  <c r="Q16" i="72" s="1"/>
  <c r="P10" i="72"/>
  <c r="O10" i="72"/>
  <c r="N10" i="72"/>
  <c r="M10" i="72"/>
  <c r="L10" i="72"/>
  <c r="K10" i="72"/>
  <c r="J10" i="72"/>
  <c r="I10" i="72"/>
  <c r="H10" i="72"/>
  <c r="G10" i="72"/>
  <c r="F10" i="72"/>
  <c r="E10" i="72"/>
  <c r="D10" i="72"/>
  <c r="C10" i="72"/>
  <c r="AL10" i="72" s="1"/>
  <c r="AH14" i="72"/>
  <c r="AH8" i="72"/>
  <c r="AI12" i="72"/>
  <c r="AI7" i="72"/>
  <c r="AJ12" i="72"/>
  <c r="AI5" i="72"/>
  <c r="AJ6" i="72"/>
  <c r="AJ9" i="72"/>
  <c r="AJ11" i="72"/>
  <c r="AH12" i="72"/>
  <c r="AH6" i="72"/>
  <c r="AJ7" i="72"/>
  <c r="AI8" i="72"/>
  <c r="AH9" i="72"/>
  <c r="AJ14" i="72"/>
  <c r="AJ5" i="72"/>
  <c r="AI6" i="72"/>
  <c r="AH7" i="72"/>
  <c r="AJ8" i="72"/>
  <c r="AI9" i="72"/>
  <c r="AI11" i="72"/>
  <c r="AH11" i="72"/>
  <c r="AI14" i="72"/>
  <c r="AH15" i="72"/>
  <c r="AJ15" i="72"/>
  <c r="AI15" i="72"/>
  <c r="AC28" i="68" l="1"/>
  <c r="AE13" i="68"/>
  <c r="AK13" i="68"/>
  <c r="AC24" i="68"/>
  <c r="AC20" i="68"/>
  <c r="AA26" i="68"/>
  <c r="AA23" i="68"/>
  <c r="AG13" i="68"/>
  <c r="AA21" i="68"/>
  <c r="AA24" i="68"/>
  <c r="AA25" i="68"/>
  <c r="S22" i="68"/>
  <c r="S23" i="68"/>
  <c r="S24" i="68"/>
  <c r="S28" i="68"/>
  <c r="S25" i="68"/>
  <c r="AA22" i="68"/>
  <c r="AA27" i="68"/>
  <c r="AA20" i="68"/>
  <c r="AC25" i="68"/>
  <c r="AC27" i="68"/>
  <c r="AC23" i="68"/>
  <c r="AC22" i="68"/>
  <c r="AC26" i="68"/>
  <c r="AC21" i="68"/>
  <c r="D16" i="72"/>
  <c r="T16" i="72"/>
  <c r="T26" i="72" s="1"/>
  <c r="R16" i="72"/>
  <c r="R29" i="72" s="1"/>
  <c r="V16" i="72"/>
  <c r="V23" i="72" s="1"/>
  <c r="Z16" i="72"/>
  <c r="Z32" i="72" s="1"/>
  <c r="O16" i="72"/>
  <c r="O31" i="72" s="1"/>
  <c r="S16" i="72"/>
  <c r="S30" i="72" s="1"/>
  <c r="W16" i="72"/>
  <c r="W23" i="72" s="1"/>
  <c r="AA16" i="72"/>
  <c r="AA25" i="72" s="1"/>
  <c r="AB16" i="72"/>
  <c r="AB28" i="72" s="1"/>
  <c r="AI16" i="70"/>
  <c r="AK16" i="70"/>
  <c r="AG16" i="70"/>
  <c r="AJ16" i="70"/>
  <c r="AF16" i="70"/>
  <c r="F21" i="68"/>
  <c r="F20" i="68"/>
  <c r="F26" i="68"/>
  <c r="F27" i="68"/>
  <c r="F28" i="68"/>
  <c r="F22" i="68"/>
  <c r="F23" i="68"/>
  <c r="F24" i="68"/>
  <c r="N21" i="68"/>
  <c r="N20" i="68"/>
  <c r="N23" i="68"/>
  <c r="N24" i="68"/>
  <c r="N26" i="68"/>
  <c r="N27" i="68"/>
  <c r="N28" i="68"/>
  <c r="N22" i="68"/>
  <c r="V21" i="68"/>
  <c r="V20" i="68"/>
  <c r="V28" i="68"/>
  <c r="V22" i="68"/>
  <c r="V23" i="68"/>
  <c r="V24" i="68"/>
  <c r="V26" i="68"/>
  <c r="V27" i="68"/>
  <c r="J21" i="68"/>
  <c r="J20" i="68"/>
  <c r="J22" i="68"/>
  <c r="J23" i="68"/>
  <c r="J24" i="68"/>
  <c r="J26" i="68"/>
  <c r="J27" i="68"/>
  <c r="J28" i="68"/>
  <c r="R21" i="68"/>
  <c r="R20" i="68"/>
  <c r="R23" i="68"/>
  <c r="R22" i="68"/>
  <c r="R26" i="68"/>
  <c r="R27" i="68"/>
  <c r="R24" i="68"/>
  <c r="R28" i="68"/>
  <c r="F25" i="68"/>
  <c r="N25" i="68"/>
  <c r="V25" i="68"/>
  <c r="Z21" i="68"/>
  <c r="Z20" i="68"/>
  <c r="AH13" i="68"/>
  <c r="Z22" i="68"/>
  <c r="Z23" i="68"/>
  <c r="Z24" i="68"/>
  <c r="Z26" i="68"/>
  <c r="Z27" i="68"/>
  <c r="Z28" i="68"/>
  <c r="AI13" i="72"/>
  <c r="AK10" i="72"/>
  <c r="D23" i="72"/>
  <c r="D25" i="72"/>
  <c r="D32" i="72"/>
  <c r="D29" i="72"/>
  <c r="D26" i="72"/>
  <c r="D33" i="72"/>
  <c r="D30" i="72"/>
  <c r="D28" i="72"/>
  <c r="E16" i="72"/>
  <c r="E32" i="72" s="1"/>
  <c r="F16" i="72"/>
  <c r="F31" i="72" s="1"/>
  <c r="G16" i="72"/>
  <c r="G31" i="72" s="1"/>
  <c r="H16" i="72"/>
  <c r="H33" i="72" s="1"/>
  <c r="I16" i="72"/>
  <c r="I25" i="72" s="1"/>
  <c r="J16" i="72"/>
  <c r="J23" i="72" s="1"/>
  <c r="K16" i="72"/>
  <c r="K27" i="72" s="1"/>
  <c r="L16" i="72"/>
  <c r="L27" i="72" s="1"/>
  <c r="M16" i="72"/>
  <c r="M25" i="72" s="1"/>
  <c r="N16" i="72"/>
  <c r="N24" i="72" s="1"/>
  <c r="P16" i="72"/>
  <c r="P27" i="72" s="1"/>
  <c r="Q26" i="72"/>
  <c r="Q29" i="72"/>
  <c r="Q30" i="72"/>
  <c r="Q33" i="72"/>
  <c r="Q28" i="72"/>
  <c r="Q27" i="72"/>
  <c r="Q34" i="72"/>
  <c r="Q32" i="72"/>
  <c r="Q24" i="72"/>
  <c r="Q23" i="72"/>
  <c r="T24" i="72"/>
  <c r="T23" i="72"/>
  <c r="T25" i="72"/>
  <c r="U23" i="72"/>
  <c r="U24" i="72"/>
  <c r="U34" i="72"/>
  <c r="U26" i="72"/>
  <c r="U27" i="72"/>
  <c r="U32" i="72"/>
  <c r="U33" i="72"/>
  <c r="X16" i="72"/>
  <c r="X24" i="72" s="1"/>
  <c r="Y24" i="72"/>
  <c r="Y23" i="72"/>
  <c r="Y26" i="72"/>
  <c r="Y29" i="72"/>
  <c r="Y30" i="72"/>
  <c r="Y33" i="72"/>
  <c r="Y34" i="72"/>
  <c r="Y32" i="72"/>
  <c r="Z25" i="72"/>
  <c r="Z24" i="72"/>
  <c r="Z34" i="72"/>
  <c r="Z27" i="72"/>
  <c r="AA32" i="72"/>
  <c r="AA23" i="72"/>
  <c r="AA33" i="72"/>
  <c r="AA26" i="72"/>
  <c r="AA29" i="72"/>
  <c r="AA34" i="72"/>
  <c r="AF13" i="72"/>
  <c r="AB23" i="72"/>
  <c r="AJ10" i="72"/>
  <c r="AK13" i="72"/>
  <c r="AG13" i="72"/>
  <c r="AC16" i="72"/>
  <c r="AC23" i="72" s="1"/>
  <c r="AG10" i="72"/>
  <c r="T33" i="72"/>
  <c r="U30" i="72"/>
  <c r="Z29" i="72"/>
  <c r="U29" i="72"/>
  <c r="T28" i="72"/>
  <c r="Y27" i="72"/>
  <c r="AB26" i="72"/>
  <c r="U28" i="72"/>
  <c r="Y28" i="72"/>
  <c r="Q31" i="72"/>
  <c r="U31" i="72"/>
  <c r="R27" i="72"/>
  <c r="AB32" i="72"/>
  <c r="Y31" i="72"/>
  <c r="R31" i="72"/>
  <c r="T29" i="72"/>
  <c r="Z26" i="72"/>
  <c r="Y25" i="72"/>
  <c r="U25" i="72"/>
  <c r="Q25" i="72"/>
  <c r="Z28" i="72"/>
  <c r="D24" i="72"/>
  <c r="D34" i="72"/>
  <c r="D31" i="72"/>
  <c r="D27" i="72"/>
  <c r="AJ13" i="72"/>
  <c r="AH13" i="72"/>
  <c r="AH10" i="72"/>
  <c r="AI10" i="72"/>
  <c r="S26" i="72" l="1"/>
  <c r="V26" i="72"/>
  <c r="R30" i="72"/>
  <c r="R32" i="72"/>
  <c r="AB30" i="72"/>
  <c r="T34" i="72"/>
  <c r="T27" i="72"/>
  <c r="O23" i="72"/>
  <c r="W27" i="72"/>
  <c r="S34" i="72"/>
  <c r="S32" i="72"/>
  <c r="O29" i="72"/>
  <c r="R25" i="72"/>
  <c r="W26" i="72"/>
  <c r="S33" i="72"/>
  <c r="S25" i="72"/>
  <c r="V29" i="72"/>
  <c r="W32" i="72"/>
  <c r="S28" i="72"/>
  <c r="R33" i="72"/>
  <c r="V31" i="72"/>
  <c r="W34" i="72"/>
  <c r="W30" i="72"/>
  <c r="W25" i="72"/>
  <c r="V34" i="72"/>
  <c r="V28" i="72"/>
  <c r="V24" i="72"/>
  <c r="R24" i="72"/>
  <c r="R34" i="72"/>
  <c r="W28" i="72"/>
  <c r="W31" i="72"/>
  <c r="W24" i="72"/>
  <c r="V33" i="72"/>
  <c r="V30" i="72"/>
  <c r="S23" i="72"/>
  <c r="S24" i="72"/>
  <c r="S31" i="72"/>
  <c r="R28" i="72"/>
  <c r="R23" i="72"/>
  <c r="R26" i="72"/>
  <c r="T30" i="72"/>
  <c r="T32" i="72"/>
  <c r="V27" i="72"/>
  <c r="V25" i="72"/>
  <c r="W33" i="72"/>
  <c r="W29" i="72"/>
  <c r="V32" i="72"/>
  <c r="T31" i="72"/>
  <c r="S29" i="72"/>
  <c r="S27" i="72"/>
  <c r="O24" i="72"/>
  <c r="AB27" i="72"/>
  <c r="O25" i="72"/>
  <c r="AB29" i="72"/>
  <c r="AB34" i="72"/>
  <c r="AB33" i="72"/>
  <c r="AB31" i="72"/>
  <c r="AB25" i="72"/>
  <c r="AA24" i="72"/>
  <c r="AA28" i="72"/>
  <c r="AA30" i="72"/>
  <c r="Z33" i="72"/>
  <c r="O32" i="72"/>
  <c r="O26" i="72"/>
  <c r="O34" i="72"/>
  <c r="AB24" i="72"/>
  <c r="O30" i="72"/>
  <c r="O27" i="72"/>
  <c r="Z31" i="72"/>
  <c r="Z23" i="72"/>
  <c r="Z30" i="72"/>
  <c r="AA31" i="72"/>
  <c r="AA27" i="72"/>
  <c r="O28" i="72"/>
  <c r="O33" i="72"/>
  <c r="I24" i="72"/>
  <c r="F26" i="72"/>
  <c r="X32" i="72"/>
  <c r="X34" i="72"/>
  <c r="N25" i="72"/>
  <c r="K26" i="72"/>
  <c r="J28" i="72"/>
  <c r="L30" i="72"/>
  <c r="N34" i="72"/>
  <c r="C25" i="72"/>
  <c r="AL16" i="72"/>
  <c r="P32" i="72"/>
  <c r="N30" i="72"/>
  <c r="L26" i="72"/>
  <c r="J33" i="72"/>
  <c r="E28" i="72"/>
  <c r="C29" i="72"/>
  <c r="C28" i="72"/>
  <c r="C32" i="72"/>
  <c r="C34" i="72"/>
  <c r="AJ16" i="72"/>
  <c r="C23" i="72"/>
  <c r="C31" i="72"/>
  <c r="C27" i="72"/>
  <c r="AI16" i="72"/>
  <c r="C24" i="72"/>
  <c r="C26" i="72"/>
  <c r="AH16" i="72"/>
  <c r="C30" i="72"/>
  <c r="C33" i="72"/>
  <c r="E33" i="72"/>
  <c r="E23" i="72"/>
  <c r="E34" i="72"/>
  <c r="E26" i="72"/>
  <c r="E24" i="72"/>
  <c r="E25" i="72"/>
  <c r="E27" i="72"/>
  <c r="E29" i="72"/>
  <c r="E30" i="72"/>
  <c r="E31" i="72"/>
  <c r="F29" i="72"/>
  <c r="F25" i="72"/>
  <c r="F32" i="72"/>
  <c r="F30" i="72"/>
  <c r="F23" i="72"/>
  <c r="F27" i="72"/>
  <c r="F28" i="72"/>
  <c r="F33" i="72"/>
  <c r="F34" i="72"/>
  <c r="F24" i="72"/>
  <c r="G34" i="72"/>
  <c r="G33" i="72"/>
  <c r="G30" i="72"/>
  <c r="G32" i="72"/>
  <c r="G28" i="72"/>
  <c r="G29" i="72"/>
  <c r="G23" i="72"/>
  <c r="G27" i="72"/>
  <c r="G24" i="72"/>
  <c r="G25" i="72"/>
  <c r="G26" i="72"/>
  <c r="H23" i="72"/>
  <c r="H26" i="72"/>
  <c r="H24" i="72"/>
  <c r="H34" i="72"/>
  <c r="H25" i="72"/>
  <c r="H28" i="72"/>
  <c r="H30" i="72"/>
  <c r="H27" i="72"/>
  <c r="H31" i="72"/>
  <c r="H32" i="72"/>
  <c r="H29" i="72"/>
  <c r="I31" i="72"/>
  <c r="I33" i="72"/>
  <c r="I27" i="72"/>
  <c r="I28" i="72"/>
  <c r="I23" i="72"/>
  <c r="I26" i="72"/>
  <c r="I32" i="72"/>
  <c r="I30" i="72"/>
  <c r="I34" i="72"/>
  <c r="I29" i="72"/>
  <c r="J27" i="72"/>
  <c r="J25" i="72"/>
  <c r="J31" i="72"/>
  <c r="J32" i="72"/>
  <c r="J26" i="72"/>
  <c r="J24" i="72"/>
  <c r="J34" i="72"/>
  <c r="J30" i="72"/>
  <c r="J29" i="72"/>
  <c r="K29" i="72"/>
  <c r="K32" i="72"/>
  <c r="K31" i="72"/>
  <c r="K23" i="72"/>
  <c r="K30" i="72"/>
  <c r="K25" i="72"/>
  <c r="K24" i="72"/>
  <c r="K34" i="72"/>
  <c r="K28" i="72"/>
  <c r="K33" i="72"/>
  <c r="L33" i="72"/>
  <c r="L23" i="72"/>
  <c r="L32" i="72"/>
  <c r="L31" i="72"/>
  <c r="L34" i="72"/>
  <c r="L25" i="72"/>
  <c r="L28" i="72"/>
  <c r="L24" i="72"/>
  <c r="L29" i="72"/>
  <c r="M33" i="72"/>
  <c r="M26" i="72"/>
  <c r="M24" i="72"/>
  <c r="M28" i="72"/>
  <c r="M23" i="72"/>
  <c r="M29" i="72"/>
  <c r="M34" i="72"/>
  <c r="M31" i="72"/>
  <c r="M27" i="72"/>
  <c r="M30" i="72"/>
  <c r="M32" i="72"/>
  <c r="N26" i="72"/>
  <c r="N27" i="72"/>
  <c r="N31" i="72"/>
  <c r="N23" i="72"/>
  <c r="N28" i="72"/>
  <c r="N29" i="72"/>
  <c r="N32" i="72"/>
  <c r="N33" i="72"/>
  <c r="P29" i="72"/>
  <c r="P34" i="72"/>
  <c r="P24" i="72"/>
  <c r="P26" i="72"/>
  <c r="P28" i="72"/>
  <c r="P30" i="72"/>
  <c r="P23" i="72"/>
  <c r="P31" i="72"/>
  <c r="P33" i="72"/>
  <c r="P25" i="72"/>
  <c r="X31" i="72"/>
  <c r="X29" i="72"/>
  <c r="X33" i="72"/>
  <c r="X27" i="72"/>
  <c r="X23" i="72"/>
  <c r="X26" i="72"/>
  <c r="X25" i="72"/>
  <c r="X30" i="72"/>
  <c r="X28" i="72"/>
  <c r="AC33" i="72"/>
  <c r="AC32" i="72"/>
  <c r="AC25" i="72"/>
  <c r="AK16" i="72"/>
  <c r="AC30" i="72"/>
  <c r="AC24" i="72"/>
  <c r="AF16" i="72"/>
  <c r="AC29" i="72"/>
  <c r="AG16" i="72"/>
  <c r="AC34" i="72"/>
  <c r="AC26" i="72"/>
  <c r="AC31" i="72"/>
  <c r="AC28" i="72"/>
  <c r="AC27" i="72"/>
</calcChain>
</file>

<file path=xl/sharedStrings.xml><?xml version="1.0" encoding="utf-8"?>
<sst xmlns="http://schemas.openxmlformats.org/spreadsheetml/2006/main" count="135" uniqueCount="36">
  <si>
    <t>Atliekų deginimas ir gaisrai(namų, automobilių)</t>
  </si>
  <si>
    <t>Ūkio sektorius</t>
  </si>
  <si>
    <t>Ūkio pasektoris</t>
  </si>
  <si>
    <t>Energetika</t>
  </si>
  <si>
    <t>Pokytis, proc.</t>
  </si>
  <si>
    <t>Dalis nuo viso kiekio, proc.</t>
  </si>
  <si>
    <t>Viešoji elektros ir šilumos gamyba</t>
  </si>
  <si>
    <t>Naftos produktų gamyba ir paskirstymas</t>
  </si>
  <si>
    <t>viso</t>
  </si>
  <si>
    <t>VISO</t>
  </si>
  <si>
    <t>Stacionarus ir mobilus deginimas pramonėje ir statyboje</t>
  </si>
  <si>
    <t>Stacionarus deginimas namų ūkiuose</t>
  </si>
  <si>
    <t>Stacionarus ir mobilus deginimas žemės ūkyje, paslaugų s. ir pan.</t>
  </si>
  <si>
    <t>Kiekis, tonomis</t>
  </si>
  <si>
    <t>2013/1990</t>
  </si>
  <si>
    <t>2014/1990</t>
  </si>
  <si>
    <t>2015/1990</t>
  </si>
  <si>
    <t>&lt;0%</t>
  </si>
  <si>
    <t>Išmesto į aplinkos orą gyvsidabrio (Hg) kiekio pasiskirstymas pagal ūkio sektorius</t>
  </si>
  <si>
    <t>Pramonė ir transportas</t>
  </si>
  <si>
    <t>Transportas</t>
  </si>
  <si>
    <t>Kelių transportas</t>
  </si>
  <si>
    <t>Kitas transportas</t>
  </si>
  <si>
    <t>Pramonė</t>
  </si>
  <si>
    <t>Išmesto į aplinkos orą švino kiekio pasiskirstymas pagal ūkio sektorius</t>
  </si>
  <si>
    <t>-*) Tolimųjų tarpvalstybinių oro teršalų pernašų Konvencijos Sunkiųjų metalų protokolo įpareigojimas Lietuvai</t>
  </si>
  <si>
    <t>Išmesto į aplinkos orą kadmio kiekio pasiskirstymas pagal ūkio sektorius</t>
  </si>
  <si>
    <t>2016/2015</t>
  </si>
  <si>
    <t>2016/2014</t>
  </si>
  <si>
    <t>2016/1990</t>
  </si>
  <si>
    <t>Įpareigojimas 2016/1990 **)</t>
  </si>
  <si>
    <t>2017/1990</t>
  </si>
  <si>
    <t>2017/2016</t>
  </si>
  <si>
    <t>Išmestas į aplinkos orą švino kiekis Lietuvos ūkyje tonomis</t>
  </si>
  <si>
    <t>Išmestas į aplinkos orą kadmio kiekis Lietuvos ūkyje tonomis</t>
  </si>
  <si>
    <t>Išmestas į aplinkos orą gyvsidabrio (Hg) kiekis Lietuvos ūkyje tonomis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</si>
</sst>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0.0"/>
  </numFmts>
  <fonts count="30" x14ac:knownFonts="1">
    <font>
      <sz val="10"/>
      <color indexed="8"/>
      <name val="Arial"/>
      <family val="2"/>
      <charset val="186"/>
    </font>
    <font>
      <sz val="10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  <charset val="186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2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b/>
      <i/>
      <sz val="8"/>
      <color indexed="8"/>
      <name val="Arial"/>
      <family val="2"/>
      <charset val="186"/>
    </font>
    <font>
      <i/>
      <sz val="8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2"/>
      <color indexed="10"/>
      <name val="Arial"/>
      <family val="2"/>
      <charset val="186"/>
    </font>
    <font>
      <b/>
      <sz val="9"/>
      <color indexed="8"/>
      <name val="Arial"/>
      <family val="2"/>
      <charset val="186"/>
    </font>
    <font>
      <sz val="11"/>
      <color indexed="8"/>
      <name val="Arial"/>
      <family val="2"/>
      <charset val="186"/>
    </font>
    <font>
      <b/>
      <sz val="12"/>
      <color theme="1"/>
      <name val="Arial"/>
      <family val="2"/>
      <charset val="186"/>
    </font>
    <font>
      <sz val="8"/>
      <color theme="1" tint="4.9989318521683403E-2"/>
      <name val="Arial"/>
      <family val="2"/>
      <charset val="186"/>
    </font>
    <font>
      <b/>
      <sz val="12"/>
      <color theme="1" tint="4.9989318521683403E-2"/>
      <name val="Arial"/>
      <family val="2"/>
      <charset val="186"/>
    </font>
    <font>
      <sz val="8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1">
    <xf numFmtId="0" fontId="0" fillId="0" borderId="0"/>
    <xf numFmtId="0" fontId="1" fillId="0" borderId="0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5"/>
    </xf>
    <xf numFmtId="0" fontId="1" fillId="0" borderId="0" applyNumberFormat="0" applyFont="0" applyFill="0" applyBorder="0" applyProtection="0">
      <alignment horizontal="left" vertical="center" indent="5"/>
    </xf>
    <xf numFmtId="0" fontId="5" fillId="2" borderId="0" applyBorder="0" applyAlignment="0"/>
    <xf numFmtId="0" fontId="2" fillId="2" borderId="0" applyBorder="0">
      <alignment horizontal="right" vertical="center"/>
    </xf>
    <xf numFmtId="0" fontId="2" fillId="3" borderId="0" applyBorder="0">
      <alignment horizontal="right" vertical="center"/>
    </xf>
    <xf numFmtId="0" fontId="2" fillId="3" borderId="0" applyBorder="0">
      <alignment horizontal="right" vertical="center"/>
    </xf>
    <xf numFmtId="0" fontId="6" fillId="3" borderId="1">
      <alignment horizontal="right" vertical="center"/>
    </xf>
    <xf numFmtId="0" fontId="8" fillId="3" borderId="1">
      <alignment horizontal="right" vertical="center"/>
    </xf>
    <xf numFmtId="0" fontId="6" fillId="4" borderId="1">
      <alignment horizontal="right" vertical="center"/>
    </xf>
    <xf numFmtId="0" fontId="6" fillId="4" borderId="1">
      <alignment horizontal="right" vertical="center"/>
    </xf>
    <xf numFmtId="0" fontId="6" fillId="4" borderId="2">
      <alignment horizontal="right" vertical="center"/>
    </xf>
    <xf numFmtId="0" fontId="6" fillId="4" borderId="3">
      <alignment horizontal="right" vertical="center"/>
    </xf>
    <xf numFmtId="0" fontId="6" fillId="4" borderId="4">
      <alignment horizontal="right" vertical="center"/>
    </xf>
    <xf numFmtId="0" fontId="6" fillId="0" borderId="0" applyNumberFormat="0">
      <alignment horizontal="right"/>
    </xf>
    <xf numFmtId="0" fontId="2" fillId="4" borderId="5">
      <alignment horizontal="left" vertical="center" wrapText="1" indent="2"/>
    </xf>
    <xf numFmtId="0" fontId="2" fillId="0" borderId="5">
      <alignment horizontal="left" vertical="center" wrapText="1" indent="2"/>
    </xf>
    <xf numFmtId="0" fontId="2" fillId="3" borderId="3">
      <alignment horizontal="left" vertical="center"/>
    </xf>
    <xf numFmtId="0" fontId="6" fillId="0" borderId="6">
      <alignment horizontal="left" vertical="top" wrapText="1"/>
    </xf>
    <xf numFmtId="0" fontId="1" fillId="0" borderId="7"/>
    <xf numFmtId="0" fontId="7" fillId="0" borderId="0" applyNumberFormat="0" applyFill="0" applyBorder="0" applyAlignment="0" applyProtection="0"/>
    <xf numFmtId="0" fontId="2" fillId="0" borderId="0" applyBorder="0">
      <alignment horizontal="right" vertical="center"/>
    </xf>
    <xf numFmtId="0" fontId="2" fillId="0" borderId="1">
      <alignment horizontal="right" vertical="center"/>
    </xf>
    <xf numFmtId="1" fontId="9" fillId="3" borderId="0" applyBorder="0">
      <alignment horizontal="right" vertical="center"/>
    </xf>
    <xf numFmtId="0" fontId="4" fillId="0" borderId="0"/>
    <xf numFmtId="0" fontId="1" fillId="5" borderId="1"/>
    <xf numFmtId="0" fontId="1" fillId="0" borderId="0"/>
    <xf numFmtId="4" fontId="2" fillId="0" borderId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1" fillId="6" borderId="0" applyNumberFormat="0" applyFont="0" applyBorder="0" applyAlignment="0" applyProtection="0"/>
    <xf numFmtId="0" fontId="1" fillId="6" borderId="0" applyNumberFormat="0" applyFont="0" applyBorder="0" applyAlignment="0" applyProtection="0"/>
    <xf numFmtId="4" fontId="1" fillId="0" borderId="0"/>
    <xf numFmtId="0" fontId="2" fillId="6" borderId="1"/>
    <xf numFmtId="0" fontId="1" fillId="0" borderId="0"/>
    <xf numFmtId="0" fontId="1" fillId="0" borderId="0"/>
    <xf numFmtId="0" fontId="1" fillId="0" borderId="0"/>
    <xf numFmtId="0" fontId="20" fillId="0" borderId="0"/>
    <xf numFmtId="0" fontId="10" fillId="0" borderId="0" applyNumberFormat="0" applyFill="0" applyBorder="0" applyAlignment="0" applyProtection="0"/>
    <xf numFmtId="0" fontId="2" fillId="0" borderId="0"/>
  </cellStyleXfs>
  <cellXfs count="109">
    <xf numFmtId="0" fontId="0" fillId="0" borderId="0" xfId="0"/>
    <xf numFmtId="0" fontId="11" fillId="0" borderId="0" xfId="0" applyFont="1"/>
    <xf numFmtId="0" fontId="0" fillId="0" borderId="0" xfId="0" applyAlignment="1">
      <alignment horizontal="center"/>
    </xf>
    <xf numFmtId="166" fontId="0" fillId="0" borderId="0" xfId="0" applyNumberFormat="1"/>
    <xf numFmtId="9" fontId="13" fillId="0" borderId="0" xfId="0" applyNumberFormat="1" applyFont="1"/>
    <xf numFmtId="0" fontId="0" fillId="0" borderId="0" xfId="0" applyFill="1"/>
    <xf numFmtId="0" fontId="15" fillId="0" borderId="0" xfId="0" quotePrefix="1" applyFont="1" applyAlignment="1">
      <alignment horizontal="left"/>
    </xf>
    <xf numFmtId="10" fontId="12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22" fillId="0" borderId="10" xfId="0" quotePrefix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22" fillId="0" borderId="1" xfId="0" quotePrefix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165" fontId="24" fillId="0" borderId="1" xfId="0" applyNumberFormat="1" applyFont="1" applyBorder="1" applyAlignment="1">
      <alignment horizontal="center" vertical="center" wrapText="1"/>
    </xf>
    <xf numFmtId="165" fontId="26" fillId="0" borderId="1" xfId="0" applyNumberFormat="1" applyFont="1" applyBorder="1" applyAlignment="1">
      <alignment horizontal="center" vertical="center" wrapText="1"/>
    </xf>
    <xf numFmtId="164" fontId="12" fillId="7" borderId="1" xfId="0" applyNumberFormat="1" applyFont="1" applyFill="1" applyBorder="1" applyAlignment="1">
      <alignment horizontal="center" vertical="center" wrapText="1"/>
    </xf>
    <xf numFmtId="165" fontId="12" fillId="7" borderId="1" xfId="0" applyNumberFormat="1" applyFont="1" applyFill="1" applyBorder="1" applyAlignment="1">
      <alignment horizontal="center" vertical="center" wrapText="1"/>
    </xf>
    <xf numFmtId="164" fontId="19" fillId="7" borderId="1" xfId="0" applyNumberFormat="1" applyFont="1" applyFill="1" applyBorder="1" applyAlignment="1">
      <alignment horizontal="center" vertical="center" wrapText="1"/>
    </xf>
    <xf numFmtId="165" fontId="19" fillId="7" borderId="1" xfId="0" applyNumberFormat="1" applyFont="1" applyFill="1" applyBorder="1" applyAlignment="1">
      <alignment horizontal="center" vertical="center" wrapText="1"/>
    </xf>
    <xf numFmtId="164" fontId="25" fillId="7" borderId="1" xfId="0" applyNumberFormat="1" applyFont="1" applyFill="1" applyBorder="1" applyAlignment="1">
      <alignment horizontal="center" vertical="center" wrapText="1"/>
    </xf>
    <xf numFmtId="165" fontId="13" fillId="7" borderId="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0" fontId="12" fillId="0" borderId="1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4" fontId="0" fillId="7" borderId="1" xfId="0" applyNumberFormat="1" applyFont="1" applyFill="1" applyBorder="1" applyAlignment="1">
      <alignment horizontal="center" vertical="center" wrapText="1"/>
    </xf>
    <xf numFmtId="164" fontId="12" fillId="7" borderId="8" xfId="0" applyNumberFormat="1" applyFont="1" applyFill="1" applyBorder="1" applyAlignment="1">
      <alignment horizontal="center" vertical="center" wrapText="1"/>
    </xf>
    <xf numFmtId="164" fontId="29" fillId="7" borderId="1" xfId="35" applyNumberFormat="1" applyFont="1" applyFill="1" applyBorder="1" applyAlignment="1" applyProtection="1">
      <alignment horizontal="center" vertical="center" wrapText="1"/>
      <protection locked="0"/>
    </xf>
    <xf numFmtId="164" fontId="12" fillId="7" borderId="10" xfId="0" applyNumberFormat="1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164" fontId="12" fillId="7" borderId="12" xfId="0" applyNumberFormat="1" applyFont="1" applyFill="1" applyBorder="1" applyAlignment="1">
      <alignment horizontal="center" vertical="center" wrapText="1"/>
    </xf>
    <xf numFmtId="164" fontId="11" fillId="7" borderId="1" xfId="0" applyNumberFormat="1" applyFont="1" applyFill="1" applyBorder="1" applyAlignment="1">
      <alignment horizontal="center" vertical="center" wrapText="1"/>
    </xf>
    <xf numFmtId="165" fontId="11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166" fontId="0" fillId="7" borderId="0" xfId="0" applyNumberFormat="1" applyFill="1"/>
    <xf numFmtId="9" fontId="13" fillId="7" borderId="0" xfId="0" applyNumberFormat="1" applyFont="1" applyFill="1"/>
    <xf numFmtId="164" fontId="27" fillId="7" borderId="1" xfId="0" applyNumberFormat="1" applyFont="1" applyFill="1" applyBorder="1" applyAlignment="1">
      <alignment horizontal="center" vertical="center" wrapText="1"/>
    </xf>
    <xf numFmtId="164" fontId="16" fillId="7" borderId="1" xfId="0" applyNumberFormat="1" applyFont="1" applyFill="1" applyBorder="1" applyAlignment="1">
      <alignment horizontal="center" vertical="center" wrapText="1"/>
    </xf>
    <xf numFmtId="164" fontId="28" fillId="7" borderId="1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10" fontId="19" fillId="0" borderId="1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10" fontId="19" fillId="0" borderId="1" xfId="0" applyNumberFormat="1" applyFont="1" applyBorder="1"/>
    <xf numFmtId="0" fontId="18" fillId="0" borderId="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2" fillId="7" borderId="10" xfId="0" quotePrefix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9" fontId="21" fillId="0" borderId="8" xfId="0" quotePrefix="1" applyNumberFormat="1" applyFont="1" applyBorder="1" applyAlignment="1">
      <alignment horizontal="center" wrapText="1"/>
    </xf>
    <xf numFmtId="9" fontId="21" fillId="0" borderId="9" xfId="0" quotePrefix="1" applyNumberFormat="1" applyFont="1" applyBorder="1" applyAlignment="1">
      <alignment horizontal="center" wrapText="1"/>
    </xf>
    <xf numFmtId="9" fontId="21" fillId="0" borderId="10" xfId="0" quotePrefix="1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9" fontId="21" fillId="0" borderId="8" xfId="0" quotePrefix="1" applyNumberFormat="1" applyFont="1" applyBorder="1" applyAlignment="1">
      <alignment horizontal="center"/>
    </xf>
    <xf numFmtId="9" fontId="21" fillId="0" borderId="9" xfId="0" quotePrefix="1" applyNumberFormat="1" applyFont="1" applyBorder="1" applyAlignment="1">
      <alignment horizontal="center"/>
    </xf>
    <xf numFmtId="9" fontId="21" fillId="0" borderId="10" xfId="0" quotePrefix="1" applyNumberFormat="1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</cellXfs>
  <cellStyles count="41">
    <cellStyle name="2x indented GHG Textfiels" xfId="1"/>
    <cellStyle name="5x indented GHG Textfiels" xfId="2"/>
    <cellStyle name="5x indented GHG Textfiels 2" xfId="3"/>
    <cellStyle name="AggblueBoldCels" xfId="4"/>
    <cellStyle name="AggblueCels" xfId="5"/>
    <cellStyle name="AggBoldCells" xfId="6"/>
    <cellStyle name="AggCels" xfId="7"/>
    <cellStyle name="AggGreen" xfId="8"/>
    <cellStyle name="AggGreen12" xfId="9"/>
    <cellStyle name="AggOrange" xfId="10"/>
    <cellStyle name="AggOrange9" xfId="11"/>
    <cellStyle name="AggOrangeLB_2x" xfId="12"/>
    <cellStyle name="AggOrangeLBorder" xfId="13"/>
    <cellStyle name="AggOrangeRBorder" xfId="14"/>
    <cellStyle name="Constants" xfId="15"/>
    <cellStyle name="CustomCellsOrange" xfId="16"/>
    <cellStyle name="CustomizationCells" xfId="17"/>
    <cellStyle name="CustomizationGreenCells" xfId="18"/>
    <cellStyle name="DocBox_EmptyRow" xfId="19"/>
    <cellStyle name="Empty_B_border" xfId="20"/>
    <cellStyle name="Headline" xfId="21"/>
    <cellStyle name="InputCells" xfId="22"/>
    <cellStyle name="InputCells12" xfId="23"/>
    <cellStyle name="IntCells" xfId="24"/>
    <cellStyle name="Įprastas" xfId="0" builtinId="0"/>
    <cellStyle name="Įprastas 2" xfId="25"/>
    <cellStyle name="KP_thin_border_dark_grey" xfId="26"/>
    <cellStyle name="Normal 2" xfId="27"/>
    <cellStyle name="Normal GHG Numbers (0.00)" xfId="28"/>
    <cellStyle name="Normal GHG Textfiels Bold" xfId="29"/>
    <cellStyle name="Normal GHG whole table" xfId="30"/>
    <cellStyle name="Normal GHG-Shade" xfId="31"/>
    <cellStyle name="Normal GHG-Shade 2" xfId="32"/>
    <cellStyle name="Normál_Munka1" xfId="33"/>
    <cellStyle name="Shade" xfId="34"/>
    <cellStyle name="Standard 2" xfId="35"/>
    <cellStyle name="Standard 2 2" xfId="36"/>
    <cellStyle name="Standard 3 2" xfId="37"/>
    <cellStyle name="Standard 6" xfId="38"/>
    <cellStyle name="Гиперссылка" xfId="39"/>
    <cellStyle name="Обычный_2++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abSelected="1" zoomScale="90" zoomScaleNormal="90" workbookViewId="0">
      <selection activeCell="U12" sqref="U12"/>
    </sheetView>
  </sheetViews>
  <sheetFormatPr defaultRowHeight="12.75" x14ac:dyDescent="0.2"/>
  <cols>
    <col min="1" max="1" width="13.85546875" customWidth="1"/>
    <col min="2" max="2" width="26.85546875" customWidth="1"/>
    <col min="3" max="29" width="7.5703125" customWidth="1"/>
    <col min="30" max="35" width="10.7109375" customWidth="1"/>
    <col min="36" max="36" width="10.85546875" customWidth="1"/>
  </cols>
  <sheetData>
    <row r="1" spans="1:38" ht="15.75" x14ac:dyDescent="0.25">
      <c r="A1" s="1" t="s">
        <v>33</v>
      </c>
    </row>
    <row r="3" spans="1:38" ht="14.1" customHeight="1" x14ac:dyDescent="0.2">
      <c r="A3" s="76" t="s">
        <v>1</v>
      </c>
      <c r="B3" s="76" t="s">
        <v>2</v>
      </c>
      <c r="C3" s="74" t="s">
        <v>13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5" t="s">
        <v>4</v>
      </c>
      <c r="AF3" s="75"/>
      <c r="AG3" s="75"/>
      <c r="AH3" s="75"/>
      <c r="AI3" s="75"/>
      <c r="AJ3" s="75"/>
      <c r="AK3" s="75"/>
      <c r="AL3" s="70" t="s">
        <v>30</v>
      </c>
    </row>
    <row r="4" spans="1:38" ht="12.75" customHeight="1" x14ac:dyDescent="0.2">
      <c r="A4" s="78"/>
      <c r="B4" s="78"/>
      <c r="C4" s="12">
        <v>1990</v>
      </c>
      <c r="D4" s="12">
        <v>1991</v>
      </c>
      <c r="E4" s="12">
        <v>1992</v>
      </c>
      <c r="F4" s="12">
        <v>1993</v>
      </c>
      <c r="G4" s="12">
        <v>1994</v>
      </c>
      <c r="H4" s="12">
        <v>1995</v>
      </c>
      <c r="I4" s="12">
        <v>1996</v>
      </c>
      <c r="J4" s="12">
        <v>1997</v>
      </c>
      <c r="K4" s="12">
        <v>1998</v>
      </c>
      <c r="L4" s="12">
        <v>1999</v>
      </c>
      <c r="M4" s="12">
        <v>2000</v>
      </c>
      <c r="N4" s="12">
        <v>2001</v>
      </c>
      <c r="O4" s="12">
        <v>2002</v>
      </c>
      <c r="P4" s="12">
        <v>2003</v>
      </c>
      <c r="Q4" s="12">
        <v>2004</v>
      </c>
      <c r="R4" s="12">
        <v>2005</v>
      </c>
      <c r="S4" s="12">
        <v>2006</v>
      </c>
      <c r="T4" s="12">
        <v>2007</v>
      </c>
      <c r="U4" s="12">
        <v>2008</v>
      </c>
      <c r="V4" s="12">
        <v>2009</v>
      </c>
      <c r="W4" s="12">
        <v>2010</v>
      </c>
      <c r="X4" s="12">
        <v>2011</v>
      </c>
      <c r="Y4" s="12">
        <v>2012</v>
      </c>
      <c r="Z4" s="12">
        <v>2013</v>
      </c>
      <c r="AA4" s="12">
        <v>2014</v>
      </c>
      <c r="AB4" s="12">
        <v>2015</v>
      </c>
      <c r="AC4" s="12">
        <v>2016</v>
      </c>
      <c r="AD4" s="58">
        <v>2017</v>
      </c>
      <c r="AE4" s="59" t="s">
        <v>32</v>
      </c>
      <c r="AF4" s="20" t="s">
        <v>27</v>
      </c>
      <c r="AG4" s="20" t="s">
        <v>28</v>
      </c>
      <c r="AH4" s="20" t="s">
        <v>14</v>
      </c>
      <c r="AI4" s="20" t="s">
        <v>15</v>
      </c>
      <c r="AJ4" s="20" t="s">
        <v>16</v>
      </c>
      <c r="AK4" s="20" t="s">
        <v>29</v>
      </c>
      <c r="AL4" s="71"/>
    </row>
    <row r="5" spans="1:38" ht="12.95" customHeight="1" x14ac:dyDescent="0.2">
      <c r="A5" s="81" t="s">
        <v>3</v>
      </c>
      <c r="B5" s="9" t="s">
        <v>6</v>
      </c>
      <c r="C5" s="24">
        <v>0.91845615248143164</v>
      </c>
      <c r="D5" s="24">
        <v>0.9804028686627434</v>
      </c>
      <c r="E5" s="24">
        <v>0.65269999999999995</v>
      </c>
      <c r="F5" s="24">
        <v>0.6139010497061812</v>
      </c>
      <c r="G5" s="24">
        <v>0.54234000000000004</v>
      </c>
      <c r="H5" s="24">
        <v>0.41667999999999999</v>
      </c>
      <c r="I5" s="24">
        <v>0.42484</v>
      </c>
      <c r="J5" s="24">
        <v>0.37414999999999998</v>
      </c>
      <c r="K5" s="24">
        <v>0.43994</v>
      </c>
      <c r="L5" s="24">
        <v>0.33710000000000001</v>
      </c>
      <c r="M5" s="24">
        <v>0.20663000000000001</v>
      </c>
      <c r="N5" s="24">
        <v>0.25351000000000001</v>
      </c>
      <c r="O5" s="24">
        <v>0.24525</v>
      </c>
      <c r="P5" s="24">
        <v>0.22578999999999999</v>
      </c>
      <c r="Q5" s="24">
        <v>0.23732</v>
      </c>
      <c r="R5" s="24">
        <v>0.33822999999999998</v>
      </c>
      <c r="S5" s="24">
        <v>0.22131999999999999</v>
      </c>
      <c r="T5" s="24">
        <v>0.30448999999999998</v>
      </c>
      <c r="U5" s="24">
        <v>0.17418</v>
      </c>
      <c r="V5" s="24">
        <v>0.13822000000000001</v>
      </c>
      <c r="W5" s="24">
        <v>0.1172</v>
      </c>
      <c r="X5" s="24">
        <v>9.5449999999999993E-2</v>
      </c>
      <c r="Y5" s="24">
        <v>0.10786</v>
      </c>
      <c r="Z5" s="24">
        <v>0.13925000000000001</v>
      </c>
      <c r="AA5" s="24">
        <v>9.01E-2</v>
      </c>
      <c r="AB5" s="24">
        <v>8.7580000000000005E-2</v>
      </c>
      <c r="AC5" s="24">
        <v>9.1240000000000002E-2</v>
      </c>
      <c r="AD5" s="52">
        <v>0.12178</v>
      </c>
      <c r="AE5" s="55">
        <f>(AD5-AC5)/AC5</f>
        <v>0.3347216133274879</v>
      </c>
      <c r="AF5" s="29">
        <f>(AC5-AB5)/AB5</f>
        <v>4.1790363096597352E-2</v>
      </c>
      <c r="AG5" s="13">
        <f t="shared" ref="AG5:AG16" si="0">(AB5-Z5)/Z5</f>
        <v>-0.37105924596050271</v>
      </c>
      <c r="AH5" s="13">
        <f t="shared" ref="AH5:AH16" si="1">(Z5-$C5)/$C5</f>
        <v>-0.84838688311490706</v>
      </c>
      <c r="AI5" s="13">
        <f t="shared" ref="AI5:AI16" si="2">(AA5-$C5)/$C5</f>
        <v>-0.90190059726142291</v>
      </c>
      <c r="AJ5" s="13">
        <f t="shared" ref="AJ5:AJ16" si="3">(AB5-$C5)/$C5</f>
        <v>-0.90464433194401128</v>
      </c>
      <c r="AK5" s="13">
        <f t="shared" ref="AK5:AK16" si="4">(AC5-$C5)/$C5</f>
        <v>-0.9006593839526329</v>
      </c>
      <c r="AL5" s="67" t="s">
        <v>17</v>
      </c>
    </row>
    <row r="6" spans="1:38" ht="12.95" customHeight="1" x14ac:dyDescent="0.2">
      <c r="A6" s="82"/>
      <c r="B6" s="9" t="s">
        <v>7</v>
      </c>
      <c r="C6" s="24">
        <v>5.6860080000000007E-2</v>
      </c>
      <c r="D6" s="24">
        <v>6.9218580000000002E-2</v>
      </c>
      <c r="E6" s="24">
        <v>4.011E-2</v>
      </c>
      <c r="F6" s="24">
        <v>5.0148029999999996E-2</v>
      </c>
      <c r="G6" s="24">
        <v>3.4509999999999999E-2</v>
      </c>
      <c r="H6" s="24">
        <v>2.6509999999999999E-2</v>
      </c>
      <c r="I6" s="24">
        <v>3.1220000000000001E-2</v>
      </c>
      <c r="J6" s="45">
        <v>3.585E-2</v>
      </c>
      <c r="K6" s="24">
        <v>4.1459999999999997E-2</v>
      </c>
      <c r="L6" s="24">
        <v>3.2439999999999997E-2</v>
      </c>
      <c r="M6" s="24">
        <v>3.7310000000000003E-2</v>
      </c>
      <c r="N6" s="24">
        <v>4.777E-2</v>
      </c>
      <c r="O6" s="24">
        <v>4.9570000000000003E-2</v>
      </c>
      <c r="P6" s="24">
        <v>4.6859999999999999E-2</v>
      </c>
      <c r="Q6" s="24">
        <v>5.348E-2</v>
      </c>
      <c r="R6" s="24">
        <v>5.8439999999999999E-2</v>
      </c>
      <c r="S6" s="24">
        <v>4.9889999999999997E-2</v>
      </c>
      <c r="T6" s="24">
        <v>3.39E-2</v>
      </c>
      <c r="U6" s="24">
        <v>4.4110000000000003E-2</v>
      </c>
      <c r="V6" s="24">
        <v>3.9759999999999997E-2</v>
      </c>
      <c r="W6" s="24">
        <v>3.4509999999999999E-2</v>
      </c>
      <c r="X6" s="24">
        <v>3.243E-2</v>
      </c>
      <c r="Y6" s="24">
        <v>2.8809999999999999E-2</v>
      </c>
      <c r="Z6" s="24">
        <v>2.8000000000000001E-2</v>
      </c>
      <c r="AA6" s="24">
        <v>2.239E-2</v>
      </c>
      <c r="AB6" s="24">
        <v>2.5229999999999999E-2</v>
      </c>
      <c r="AC6" s="24">
        <v>2.5950000000000001E-2</v>
      </c>
      <c r="AD6" s="52">
        <v>2.6079999999999999E-2</v>
      </c>
      <c r="AE6" s="55">
        <f t="shared" ref="AE6:AE16" si="5">(AD6-AC6)/AC6</f>
        <v>5.009633911367945E-3</v>
      </c>
      <c r="AF6" s="29">
        <f t="shared" ref="AF6:AF16" si="6">(AB6-AA6)/AA6</f>
        <v>0.12684234033050462</v>
      </c>
      <c r="AG6" s="13">
        <f t="shared" si="0"/>
        <v>-9.8928571428571491E-2</v>
      </c>
      <c r="AH6" s="13">
        <f t="shared" si="1"/>
        <v>-0.5075631268897266</v>
      </c>
      <c r="AI6" s="13">
        <f t="shared" si="2"/>
        <v>-0.60622637182360639</v>
      </c>
      <c r="AJ6" s="13">
        <f t="shared" si="3"/>
        <v>-0.55627920326527858</v>
      </c>
      <c r="AK6" s="13">
        <f t="shared" si="4"/>
        <v>-0.54361654081387156</v>
      </c>
      <c r="AL6" s="68"/>
    </row>
    <row r="7" spans="1:38" ht="26.65" customHeight="1" x14ac:dyDescent="0.2">
      <c r="A7" s="82"/>
      <c r="B7" s="9" t="s">
        <v>10</v>
      </c>
      <c r="C7" s="24">
        <v>1.6084817929618052</v>
      </c>
      <c r="D7" s="24">
        <v>1.613498337216666</v>
      </c>
      <c r="E7" s="24">
        <v>1.4048500000000002</v>
      </c>
      <c r="F7" s="24">
        <v>1.2917809102508402</v>
      </c>
      <c r="G7" s="24">
        <v>1.2116199999999999</v>
      </c>
      <c r="H7" s="24">
        <v>1.0686100000000001</v>
      </c>
      <c r="I7" s="24">
        <v>1.05339</v>
      </c>
      <c r="J7" s="24">
        <v>1.0231600000000001</v>
      </c>
      <c r="K7" s="24">
        <v>1.02833</v>
      </c>
      <c r="L7" s="24">
        <v>0.99631999999999998</v>
      </c>
      <c r="M7" s="24">
        <v>0.96106000000000014</v>
      </c>
      <c r="N7" s="24">
        <v>0.95404</v>
      </c>
      <c r="O7" s="24">
        <v>1.22831</v>
      </c>
      <c r="P7" s="24">
        <v>0.51656999999999997</v>
      </c>
      <c r="Q7" s="24">
        <v>0.51598999999999995</v>
      </c>
      <c r="R7" s="24">
        <v>0.50880999999999998</v>
      </c>
      <c r="S7" s="24">
        <v>0.36298999999999998</v>
      </c>
      <c r="T7" s="24">
        <v>0.34598000000000001</v>
      </c>
      <c r="U7" s="24">
        <v>0.32334000000000002</v>
      </c>
      <c r="V7" s="24">
        <v>0.29531000000000002</v>
      </c>
      <c r="W7" s="24">
        <v>0.13306000000000001</v>
      </c>
      <c r="X7" s="24">
        <v>0.14230000000000001</v>
      </c>
      <c r="Y7" s="24">
        <v>0.14746000000000001</v>
      </c>
      <c r="Z7" s="24">
        <v>0.13538</v>
      </c>
      <c r="AA7" s="24">
        <v>0.13923000000000002</v>
      </c>
      <c r="AB7" s="24">
        <v>0.13235999999999998</v>
      </c>
      <c r="AC7" s="24">
        <v>0.13932</v>
      </c>
      <c r="AD7" s="52">
        <v>0.31165000000000004</v>
      </c>
      <c r="AE7" s="55">
        <f>(AD7-AC7)/AC7</f>
        <v>1.2369365489520532</v>
      </c>
      <c r="AF7" s="29">
        <f t="shared" si="6"/>
        <v>-4.9342814048696698E-2</v>
      </c>
      <c r="AG7" s="13">
        <f t="shared" si="0"/>
        <v>-2.2307578667454739E-2</v>
      </c>
      <c r="AH7" s="13">
        <f t="shared" si="1"/>
        <v>-0.91583367583495257</v>
      </c>
      <c r="AI7" s="13">
        <f t="shared" si="2"/>
        <v>-0.91344011439282358</v>
      </c>
      <c r="AJ7" s="13">
        <f t="shared" si="3"/>
        <v>-0.91771122273241479</v>
      </c>
      <c r="AK7" s="13">
        <f t="shared" si="4"/>
        <v>-0.91338416100846209</v>
      </c>
      <c r="AL7" s="68"/>
    </row>
    <row r="8" spans="1:38" ht="12.95" customHeight="1" x14ac:dyDescent="0.2">
      <c r="A8" s="82"/>
      <c r="B8" s="9" t="s">
        <v>11</v>
      </c>
      <c r="C8" s="24">
        <v>2.6435167555000003</v>
      </c>
      <c r="D8" s="24">
        <v>2.7736337500000006</v>
      </c>
      <c r="E8" s="24">
        <v>0.95848</v>
      </c>
      <c r="F8" s="24">
        <v>1.0024069805</v>
      </c>
      <c r="G8" s="24">
        <v>0.82206999999999997</v>
      </c>
      <c r="H8" s="24">
        <v>0.70801999999999998</v>
      </c>
      <c r="I8" s="24">
        <v>0.85519000000000001</v>
      </c>
      <c r="J8" s="24">
        <v>0.88685999999999998</v>
      </c>
      <c r="K8" s="24">
        <v>0.75893999999999995</v>
      </c>
      <c r="L8" s="24">
        <v>0.78829000000000005</v>
      </c>
      <c r="M8" s="24">
        <v>0.73289000000000004</v>
      </c>
      <c r="N8" s="24">
        <v>0.74819999999999998</v>
      </c>
      <c r="O8" s="24">
        <v>0.77669999999999995</v>
      </c>
      <c r="P8" s="24">
        <v>0.81635000000000002</v>
      </c>
      <c r="Q8" s="24">
        <v>0.80950999999999995</v>
      </c>
      <c r="R8" s="24">
        <v>0.85997000000000001</v>
      </c>
      <c r="S8" s="24">
        <v>0.94210000000000005</v>
      </c>
      <c r="T8" s="24">
        <v>0.93920999999999999</v>
      </c>
      <c r="U8" s="24">
        <v>0.97157000000000004</v>
      </c>
      <c r="V8" s="24">
        <v>0.95835000000000004</v>
      </c>
      <c r="W8" s="24">
        <v>1.0543</v>
      </c>
      <c r="X8" s="24">
        <v>1.0470600000000001</v>
      </c>
      <c r="Y8" s="24">
        <v>1.0396799999999999</v>
      </c>
      <c r="Z8" s="24">
        <v>1.0320499999999999</v>
      </c>
      <c r="AA8" s="24">
        <v>0.93430000000000002</v>
      </c>
      <c r="AB8" s="24">
        <v>0.84287999999999996</v>
      </c>
      <c r="AC8" s="24">
        <v>0.85643000000000002</v>
      </c>
      <c r="AD8" s="52">
        <v>0.88431999999999999</v>
      </c>
      <c r="AE8" s="55">
        <f t="shared" si="5"/>
        <v>3.256541690505934E-2</v>
      </c>
      <c r="AF8" s="29">
        <f t="shared" si="6"/>
        <v>-9.7848656748367818E-2</v>
      </c>
      <c r="AG8" s="13">
        <f t="shared" si="0"/>
        <v>-0.183295382975631</v>
      </c>
      <c r="AH8" s="13">
        <f t="shared" si="1"/>
        <v>-0.60959203384931981</v>
      </c>
      <c r="AI8" s="13">
        <f t="shared" si="2"/>
        <v>-0.64656929143493003</v>
      </c>
      <c r="AJ8" s="13">
        <f t="shared" si="3"/>
        <v>-0.68115201152164595</v>
      </c>
      <c r="AK8" s="13">
        <f t="shared" si="4"/>
        <v>-0.67602626379494501</v>
      </c>
      <c r="AL8" s="68"/>
    </row>
    <row r="9" spans="1:38" ht="24.75" customHeight="1" x14ac:dyDescent="0.2">
      <c r="A9" s="82"/>
      <c r="B9" s="9" t="s">
        <v>12</v>
      </c>
      <c r="C9" s="24">
        <v>3.3648344863774082</v>
      </c>
      <c r="D9" s="24">
        <v>3.6087531161168909</v>
      </c>
      <c r="E9" s="24">
        <v>1.16994</v>
      </c>
      <c r="F9" s="24">
        <v>1.1043496556449077</v>
      </c>
      <c r="G9" s="24">
        <v>1.04745</v>
      </c>
      <c r="H9" s="24">
        <v>0.97447000000000006</v>
      </c>
      <c r="I9" s="24">
        <v>0.80740000000000012</v>
      </c>
      <c r="J9" s="24">
        <v>0.61538999999999999</v>
      </c>
      <c r="K9" s="24">
        <v>0.57339000000000007</v>
      </c>
      <c r="L9" s="24">
        <v>0.45935999999999999</v>
      </c>
      <c r="M9" s="24">
        <v>0.32480999999999999</v>
      </c>
      <c r="N9" s="24">
        <v>0.25852999999999998</v>
      </c>
      <c r="O9" s="24">
        <v>0.29510999999999998</v>
      </c>
      <c r="P9" s="24">
        <v>0.28249999999999997</v>
      </c>
      <c r="Q9" s="24">
        <v>0.27174999999999999</v>
      </c>
      <c r="R9" s="24">
        <v>0.13487000000000002</v>
      </c>
      <c r="S9" s="24">
        <v>0.10125000000000001</v>
      </c>
      <c r="T9" s="24">
        <v>8.5239999999999996E-2</v>
      </c>
      <c r="U9" s="24">
        <v>8.5400000000000004E-2</v>
      </c>
      <c r="V9" s="24">
        <v>9.9159999999999998E-2</v>
      </c>
      <c r="W9" s="24">
        <v>8.6529999999999996E-2</v>
      </c>
      <c r="X9" s="24">
        <v>9.5330000000000012E-2</v>
      </c>
      <c r="Y9" s="24">
        <v>7.6850000000000002E-2</v>
      </c>
      <c r="Z9" s="24">
        <v>7.4929999999999997E-2</v>
      </c>
      <c r="AA9" s="24">
        <v>8.0049999999999996E-2</v>
      </c>
      <c r="AB9" s="24">
        <v>6.1529999999999994E-2</v>
      </c>
      <c r="AC9" s="24">
        <v>6.7089999999999997E-2</v>
      </c>
      <c r="AD9" s="52">
        <v>7.4219999999999994E-2</v>
      </c>
      <c r="AE9" s="55">
        <f t="shared" si="5"/>
        <v>0.10627515277984793</v>
      </c>
      <c r="AF9" s="29">
        <f t="shared" si="6"/>
        <v>-0.23135540287320427</v>
      </c>
      <c r="AG9" s="13">
        <f t="shared" si="0"/>
        <v>-0.17883357800613911</v>
      </c>
      <c r="AH9" s="13">
        <f t="shared" si="1"/>
        <v>-0.97773144554260971</v>
      </c>
      <c r="AI9" s="13">
        <f t="shared" si="2"/>
        <v>-0.97620982537949974</v>
      </c>
      <c r="AJ9" s="13">
        <f t="shared" si="3"/>
        <v>-0.98171381081324949</v>
      </c>
      <c r="AK9" s="13">
        <f t="shared" si="4"/>
        <v>-0.98006142641737215</v>
      </c>
      <c r="AL9" s="68"/>
    </row>
    <row r="10" spans="1:38" ht="12.75" customHeight="1" x14ac:dyDescent="0.2">
      <c r="A10" s="83"/>
      <c r="B10" s="32" t="s">
        <v>8</v>
      </c>
      <c r="C10" s="46">
        <f t="shared" ref="C10:H10" si="7">C5+C6+C7+C8+C9</f>
        <v>8.5921492673206448</v>
      </c>
      <c r="D10" s="46">
        <f t="shared" si="7"/>
        <v>9.0455066519963001</v>
      </c>
      <c r="E10" s="46">
        <f t="shared" si="7"/>
        <v>4.2260799999999996</v>
      </c>
      <c r="F10" s="46">
        <f t="shared" si="7"/>
        <v>4.062586626101929</v>
      </c>
      <c r="G10" s="46">
        <f t="shared" si="7"/>
        <v>3.6579899999999999</v>
      </c>
      <c r="H10" s="46">
        <f t="shared" si="7"/>
        <v>3.1942900000000001</v>
      </c>
      <c r="I10" s="46">
        <f t="shared" ref="I10:AD10" si="8">I5+I6+I7+I8+I9</f>
        <v>3.17204</v>
      </c>
      <c r="J10" s="46">
        <f t="shared" si="8"/>
        <v>2.9354100000000001</v>
      </c>
      <c r="K10" s="47">
        <f t="shared" si="8"/>
        <v>2.84206</v>
      </c>
      <c r="L10" s="46">
        <f t="shared" si="8"/>
        <v>2.6135099999999998</v>
      </c>
      <c r="M10" s="46">
        <f t="shared" si="8"/>
        <v>2.2627000000000002</v>
      </c>
      <c r="N10" s="46">
        <f t="shared" si="8"/>
        <v>2.2620499999999999</v>
      </c>
      <c r="O10" s="46">
        <f t="shared" si="8"/>
        <v>2.5949400000000002</v>
      </c>
      <c r="P10" s="46">
        <f t="shared" si="8"/>
        <v>1.8880700000000001</v>
      </c>
      <c r="Q10" s="46">
        <f t="shared" si="8"/>
        <v>1.8880499999999998</v>
      </c>
      <c r="R10" s="46">
        <f t="shared" si="8"/>
        <v>1.90032</v>
      </c>
      <c r="S10" s="46">
        <f t="shared" si="8"/>
        <v>1.6775500000000001</v>
      </c>
      <c r="T10" s="46">
        <f t="shared" si="8"/>
        <v>1.70882</v>
      </c>
      <c r="U10" s="46">
        <f t="shared" si="8"/>
        <v>1.5986</v>
      </c>
      <c r="V10" s="46">
        <f t="shared" si="8"/>
        <v>1.5307999999999999</v>
      </c>
      <c r="W10" s="46">
        <f t="shared" si="8"/>
        <v>1.4256</v>
      </c>
      <c r="X10" s="46">
        <f t="shared" si="8"/>
        <v>1.4125699999999999</v>
      </c>
      <c r="Y10" s="46">
        <f t="shared" si="8"/>
        <v>1.40066</v>
      </c>
      <c r="Z10" s="46">
        <f t="shared" si="8"/>
        <v>1.4096099999999998</v>
      </c>
      <c r="AA10" s="46">
        <f t="shared" si="8"/>
        <v>1.26607</v>
      </c>
      <c r="AB10" s="46">
        <f t="shared" si="8"/>
        <v>1.14958</v>
      </c>
      <c r="AC10" s="46">
        <f t="shared" si="8"/>
        <v>1.1800300000000001</v>
      </c>
      <c r="AD10" s="46">
        <f t="shared" si="8"/>
        <v>1.41805</v>
      </c>
      <c r="AE10" s="54">
        <f t="shared" si="5"/>
        <v>0.20170673626941676</v>
      </c>
      <c r="AF10" s="29">
        <f t="shared" si="6"/>
        <v>-9.200913061679053E-2</v>
      </c>
      <c r="AG10" s="13">
        <f t="shared" si="0"/>
        <v>-0.18446946318485241</v>
      </c>
      <c r="AH10" s="13">
        <f t="shared" si="1"/>
        <v>-0.83594209595947011</v>
      </c>
      <c r="AI10" s="13">
        <f t="shared" si="2"/>
        <v>-0.85264804409120698</v>
      </c>
      <c r="AJ10" s="13">
        <f t="shared" si="3"/>
        <v>-0.86620576944905858</v>
      </c>
      <c r="AK10" s="13">
        <f t="shared" si="4"/>
        <v>-0.86266183660377938</v>
      </c>
      <c r="AL10" s="68"/>
    </row>
    <row r="11" spans="1:38" ht="12.75" customHeight="1" x14ac:dyDescent="0.2">
      <c r="A11" s="76" t="s">
        <v>20</v>
      </c>
      <c r="B11" s="9" t="s">
        <v>21</v>
      </c>
      <c r="C11" s="34">
        <v>80.651623933114408</v>
      </c>
      <c r="D11" s="34">
        <v>91.141432818342267</v>
      </c>
      <c r="E11" s="34">
        <v>55.084440000000008</v>
      </c>
      <c r="F11" s="34">
        <v>43.780075883043935</v>
      </c>
      <c r="G11" s="34">
        <v>35.739640000000001</v>
      </c>
      <c r="H11" s="34">
        <v>49.863009999999996</v>
      </c>
      <c r="I11" s="34">
        <v>54.592790000000001</v>
      </c>
      <c r="J11" s="34">
        <v>54.636060000000001</v>
      </c>
      <c r="K11" s="34">
        <v>4.8363500000000004</v>
      </c>
      <c r="L11" s="34">
        <v>3.8183100000000003</v>
      </c>
      <c r="M11" s="34">
        <v>2.97227</v>
      </c>
      <c r="N11" s="34">
        <v>2.9725099999999998</v>
      </c>
      <c r="O11" s="34">
        <v>2.8798299999999997</v>
      </c>
      <c r="P11" s="34">
        <v>2.8903999999999996</v>
      </c>
      <c r="Q11" s="34">
        <v>1.2716699999999999</v>
      </c>
      <c r="R11" s="34">
        <v>1.2502200000000001</v>
      </c>
      <c r="S11" s="34">
        <v>1.3371500000000001</v>
      </c>
      <c r="T11" s="34">
        <v>1.5865899999999999</v>
      </c>
      <c r="U11" s="34">
        <v>1.57809</v>
      </c>
      <c r="V11" s="34">
        <v>1.3270299999999999</v>
      </c>
      <c r="W11" s="34">
        <v>1.16587</v>
      </c>
      <c r="X11" s="34">
        <v>1.06206</v>
      </c>
      <c r="Y11" s="34">
        <v>0.98087999999999997</v>
      </c>
      <c r="Z11" s="34">
        <v>0.91896</v>
      </c>
      <c r="AA11" s="34">
        <v>0.90798000000000001</v>
      </c>
      <c r="AB11" s="34">
        <v>0.97436</v>
      </c>
      <c r="AC11" s="34">
        <v>1.11084</v>
      </c>
      <c r="AD11" s="51">
        <v>0.98965000000000003</v>
      </c>
      <c r="AE11" s="55">
        <f t="shared" si="5"/>
        <v>-0.10909761981923591</v>
      </c>
      <c r="AF11" s="29">
        <f t="shared" si="6"/>
        <v>7.3107337166016861E-2</v>
      </c>
      <c r="AG11" s="13">
        <f t="shared" si="0"/>
        <v>6.0285540175850964E-2</v>
      </c>
      <c r="AH11" s="13">
        <f t="shared" si="1"/>
        <v>-0.98860580909366302</v>
      </c>
      <c r="AI11" s="13">
        <f t="shared" si="2"/>
        <v>-0.98874195018375577</v>
      </c>
      <c r="AJ11" s="13">
        <f t="shared" si="3"/>
        <v>-0.98791890414000771</v>
      </c>
      <c r="AK11" s="13">
        <f t="shared" si="4"/>
        <v>-0.98622668774876454</v>
      </c>
      <c r="AL11" s="68"/>
    </row>
    <row r="12" spans="1:38" ht="12.75" customHeight="1" x14ac:dyDescent="0.2">
      <c r="A12" s="77"/>
      <c r="B12" s="9" t="s">
        <v>22</v>
      </c>
      <c r="C12" s="34">
        <v>6.4438870741950532E-4</v>
      </c>
      <c r="D12" s="34">
        <v>3.866332244517032E-4</v>
      </c>
      <c r="E12" s="34">
        <v>1.2999999999999999E-4</v>
      </c>
      <c r="F12" s="34">
        <v>1.2739150723285113E-4</v>
      </c>
      <c r="G12" s="34">
        <v>1.2999999999999999E-4</v>
      </c>
      <c r="H12" s="34">
        <v>1.2999999999999999E-4</v>
      </c>
      <c r="I12" s="34">
        <v>6.4999999999999997E-4</v>
      </c>
      <c r="J12" s="34">
        <v>6.4999999999999997E-4</v>
      </c>
      <c r="K12" s="34">
        <v>4.4999999999999999E-4</v>
      </c>
      <c r="L12" s="34">
        <v>3.8999999999999999E-4</v>
      </c>
      <c r="M12" s="34">
        <v>3.6999999999999999E-4</v>
      </c>
      <c r="N12" s="34">
        <v>4.2999999999999999E-4</v>
      </c>
      <c r="O12" s="34">
        <v>4.8999999999999998E-4</v>
      </c>
      <c r="P12" s="34">
        <v>5.4000000000000001E-4</v>
      </c>
      <c r="Q12" s="34">
        <v>7.1000000000000002E-4</v>
      </c>
      <c r="R12" s="34">
        <v>6.9999999999999999E-4</v>
      </c>
      <c r="S12" s="34">
        <v>7.9000000000000001E-4</v>
      </c>
      <c r="T12" s="34">
        <v>7.3999999999999999E-4</v>
      </c>
      <c r="U12" s="34">
        <v>7.9000000000000001E-4</v>
      </c>
      <c r="V12" s="34">
        <v>6.8000000000000005E-4</v>
      </c>
      <c r="W12" s="34">
        <v>8.1999999999999998E-4</v>
      </c>
      <c r="X12" s="34">
        <v>6.8000000000000005E-4</v>
      </c>
      <c r="Y12" s="34">
        <v>6.2E-4</v>
      </c>
      <c r="Z12" s="34">
        <v>5.9000000000000003E-4</v>
      </c>
      <c r="AA12" s="34">
        <v>5.9999999999999995E-4</v>
      </c>
      <c r="AB12" s="34">
        <v>5.6999999999999998E-4</v>
      </c>
      <c r="AC12" s="34">
        <v>5.5000000000000003E-4</v>
      </c>
      <c r="AD12" s="51">
        <v>6.9999999999999999E-4</v>
      </c>
      <c r="AE12" s="55">
        <f t="shared" si="5"/>
        <v>0.27272727272727265</v>
      </c>
      <c r="AF12" s="29">
        <f t="shared" si="6"/>
        <v>-4.9999999999999954E-2</v>
      </c>
      <c r="AG12" s="13">
        <f t="shared" si="0"/>
        <v>-3.3898305084745853E-2</v>
      </c>
      <c r="AH12" s="13">
        <f t="shared" si="1"/>
        <v>-8.4403570070785777E-2</v>
      </c>
      <c r="AI12" s="13">
        <f t="shared" si="2"/>
        <v>-6.8884986512663629E-2</v>
      </c>
      <c r="AJ12" s="13">
        <f t="shared" si="3"/>
        <v>-0.11544073718703041</v>
      </c>
      <c r="AK12" s="13">
        <f t="shared" si="4"/>
        <v>-0.14647790430327487</v>
      </c>
      <c r="AL12" s="68"/>
    </row>
    <row r="13" spans="1:38" ht="12.75" customHeight="1" x14ac:dyDescent="0.2">
      <c r="A13" s="78"/>
      <c r="B13" s="32" t="s">
        <v>8</v>
      </c>
      <c r="C13" s="46">
        <f t="shared" ref="C13:I13" si="9">C11+C12</f>
        <v>80.652268321821822</v>
      </c>
      <c r="D13" s="46">
        <f t="shared" si="9"/>
        <v>91.141819451566718</v>
      </c>
      <c r="E13" s="46">
        <f t="shared" si="9"/>
        <v>55.084570000000006</v>
      </c>
      <c r="F13" s="46">
        <f t="shared" si="9"/>
        <v>43.78020327455117</v>
      </c>
      <c r="G13" s="46">
        <f t="shared" si="9"/>
        <v>35.73977</v>
      </c>
      <c r="H13" s="46">
        <f t="shared" si="9"/>
        <v>49.863139999999994</v>
      </c>
      <c r="I13" s="46">
        <f t="shared" si="9"/>
        <v>54.593440000000001</v>
      </c>
      <c r="J13" s="46">
        <f t="shared" ref="J13:AD13" si="10">J11+J12</f>
        <v>54.636710000000001</v>
      </c>
      <c r="K13" s="46">
        <f t="shared" si="10"/>
        <v>4.8368000000000002</v>
      </c>
      <c r="L13" s="46">
        <f t="shared" si="10"/>
        <v>3.8187000000000002</v>
      </c>
      <c r="M13" s="46">
        <f t="shared" si="10"/>
        <v>2.9726400000000002</v>
      </c>
      <c r="N13" s="46">
        <f t="shared" si="10"/>
        <v>2.9729399999999999</v>
      </c>
      <c r="O13" s="46">
        <f t="shared" si="10"/>
        <v>2.8803199999999998</v>
      </c>
      <c r="P13" s="46">
        <f t="shared" si="10"/>
        <v>2.8909399999999996</v>
      </c>
      <c r="Q13" s="46">
        <f t="shared" si="10"/>
        <v>1.2723799999999998</v>
      </c>
      <c r="R13" s="46">
        <f t="shared" si="10"/>
        <v>1.25092</v>
      </c>
      <c r="S13" s="46">
        <f t="shared" si="10"/>
        <v>1.3379400000000001</v>
      </c>
      <c r="T13" s="46">
        <f t="shared" si="10"/>
        <v>1.5873299999999999</v>
      </c>
      <c r="U13" s="46">
        <f t="shared" si="10"/>
        <v>1.5788800000000001</v>
      </c>
      <c r="V13" s="46">
        <f t="shared" si="10"/>
        <v>1.3277099999999999</v>
      </c>
      <c r="W13" s="46">
        <f t="shared" si="10"/>
        <v>1.16669</v>
      </c>
      <c r="X13" s="46">
        <f t="shared" si="10"/>
        <v>1.06274</v>
      </c>
      <c r="Y13" s="46">
        <f t="shared" si="10"/>
        <v>0.98149999999999993</v>
      </c>
      <c r="Z13" s="46">
        <f t="shared" si="10"/>
        <v>0.91954999999999998</v>
      </c>
      <c r="AA13" s="46">
        <f t="shared" si="10"/>
        <v>0.90858000000000005</v>
      </c>
      <c r="AB13" s="46">
        <f t="shared" si="10"/>
        <v>0.97492999999999996</v>
      </c>
      <c r="AC13" s="46">
        <f t="shared" si="10"/>
        <v>1.1113900000000001</v>
      </c>
      <c r="AD13" s="46">
        <f t="shared" si="10"/>
        <v>0.99035000000000006</v>
      </c>
      <c r="AE13" s="54">
        <f t="shared" si="5"/>
        <v>-0.10890866392535475</v>
      </c>
      <c r="AF13" s="29">
        <f t="shared" si="6"/>
        <v>7.302604063483667E-2</v>
      </c>
      <c r="AG13" s="13">
        <f t="shared" si="0"/>
        <v>6.0225110108205082E-2</v>
      </c>
      <c r="AH13" s="13">
        <f t="shared" si="1"/>
        <v>-0.98859858477469253</v>
      </c>
      <c r="AI13" s="13">
        <f t="shared" si="2"/>
        <v>-0.98873460078798348</v>
      </c>
      <c r="AJ13" s="13">
        <f t="shared" si="3"/>
        <v>-0.98791193328735905</v>
      </c>
      <c r="AK13" s="13">
        <f t="shared" si="4"/>
        <v>-0.98621997839459041</v>
      </c>
      <c r="AL13" s="68"/>
    </row>
    <row r="14" spans="1:38" s="5" customFormat="1" ht="22.15" customHeight="1" x14ac:dyDescent="0.2">
      <c r="A14" s="88" t="s">
        <v>23</v>
      </c>
      <c r="B14" s="89"/>
      <c r="C14" s="34">
        <v>0.68527739999999993</v>
      </c>
      <c r="D14" s="34">
        <v>0.59545479999999995</v>
      </c>
      <c r="E14" s="34">
        <v>0.33767000000000003</v>
      </c>
      <c r="F14" s="34">
        <v>0.21068580000000001</v>
      </c>
      <c r="G14" s="34">
        <v>0.16644</v>
      </c>
      <c r="H14" s="34">
        <v>0.31935999999999998</v>
      </c>
      <c r="I14" s="34">
        <v>0.35657</v>
      </c>
      <c r="J14" s="34">
        <v>0.50161</v>
      </c>
      <c r="K14" s="34">
        <v>0.48789000000000005</v>
      </c>
      <c r="L14" s="34">
        <v>0.46809999999999996</v>
      </c>
      <c r="M14" s="34">
        <v>0.66609999999999991</v>
      </c>
      <c r="N14" s="34">
        <v>0.50170000000000003</v>
      </c>
      <c r="O14" s="34">
        <v>0.49167000000000005</v>
      </c>
      <c r="P14" s="34">
        <v>0.43925999999999998</v>
      </c>
      <c r="Q14" s="34">
        <v>0.64016000000000006</v>
      </c>
      <c r="R14" s="34">
        <v>0.60650999999999999</v>
      </c>
      <c r="S14" s="34">
        <v>0.61436000000000002</v>
      </c>
      <c r="T14" s="34">
        <v>0.83802999999999994</v>
      </c>
      <c r="U14" s="34">
        <v>0.89573999999999998</v>
      </c>
      <c r="V14" s="34">
        <v>0.42125000000000001</v>
      </c>
      <c r="W14" s="34">
        <v>0.44962000000000002</v>
      </c>
      <c r="X14" s="34">
        <v>0.49497000000000002</v>
      </c>
      <c r="Y14" s="34">
        <v>0.65724000000000005</v>
      </c>
      <c r="Z14" s="34">
        <v>0.77872000000000008</v>
      </c>
      <c r="AA14" s="34">
        <v>0.73480000000000001</v>
      </c>
      <c r="AB14" s="34">
        <v>0.65039000000000002</v>
      </c>
      <c r="AC14" s="34">
        <v>8.6110000000000006E-2</v>
      </c>
      <c r="AD14" s="60">
        <v>8.6110000000000006E-2</v>
      </c>
      <c r="AE14" s="55">
        <f t="shared" si="5"/>
        <v>0</v>
      </c>
      <c r="AF14" s="29">
        <f t="shared" si="6"/>
        <v>-0.11487479586281979</v>
      </c>
      <c r="AG14" s="13">
        <f t="shared" si="0"/>
        <v>-0.16479607561125956</v>
      </c>
      <c r="AH14" s="13">
        <f t="shared" si="1"/>
        <v>0.13635733500039571</v>
      </c>
      <c r="AI14" s="13">
        <f t="shared" si="2"/>
        <v>7.2266501127864549E-2</v>
      </c>
      <c r="AJ14" s="13">
        <f t="shared" si="3"/>
        <v>-5.0909894299738918E-2</v>
      </c>
      <c r="AK14" s="13">
        <f t="shared" si="4"/>
        <v>-0.87434285735966188</v>
      </c>
      <c r="AL14" s="68"/>
    </row>
    <row r="15" spans="1:38" ht="12.75" customHeight="1" x14ac:dyDescent="0.2">
      <c r="A15" s="86" t="s">
        <v>0</v>
      </c>
      <c r="B15" s="87"/>
      <c r="C15" s="24">
        <v>6.7537072902866761E-3</v>
      </c>
      <c r="D15" s="24">
        <v>6.7854475612917154E-3</v>
      </c>
      <c r="E15" s="24">
        <v>1.8870000000000001E-2</v>
      </c>
      <c r="F15" s="24">
        <v>3.9017908974181344E-2</v>
      </c>
      <c r="G15" s="24">
        <v>1.3980000000000001E-2</v>
      </c>
      <c r="H15" s="24">
        <v>7.0900000000000008E-3</v>
      </c>
      <c r="I15" s="24">
        <v>3.8900000000000002E-3</v>
      </c>
      <c r="J15" s="24">
        <v>5.2100000000000002E-3</v>
      </c>
      <c r="K15" s="24">
        <v>1.5969999999999998E-2</v>
      </c>
      <c r="L15" s="24">
        <v>7.1999999999999998E-3</v>
      </c>
      <c r="M15" s="24">
        <v>3.14E-3</v>
      </c>
      <c r="N15" s="24">
        <v>1.0489999999999999E-2</v>
      </c>
      <c r="O15" s="24">
        <v>5.4399999999999995E-3</v>
      </c>
      <c r="P15" s="24">
        <v>8.5900000000000004E-3</v>
      </c>
      <c r="Q15" s="24">
        <v>7.1200000000000005E-3</v>
      </c>
      <c r="R15" s="24">
        <v>2.375E-2</v>
      </c>
      <c r="S15" s="24">
        <v>1.899E-2</v>
      </c>
      <c r="T15" s="24">
        <v>3.3669999999999999E-2</v>
      </c>
      <c r="U15" s="24">
        <v>4.6959999999999995E-2</v>
      </c>
      <c r="V15" s="24">
        <v>4.8119999999999996E-2</v>
      </c>
      <c r="W15" s="24">
        <v>4.6289999999999998E-2</v>
      </c>
      <c r="X15" s="24">
        <v>3.3579999999999999E-2</v>
      </c>
      <c r="Y15" s="24">
        <v>5.4599999999999996E-3</v>
      </c>
      <c r="Z15" s="24">
        <v>3.9300000000000003E-3</v>
      </c>
      <c r="AA15" s="24">
        <v>3.3400000000000001E-3</v>
      </c>
      <c r="AB15" s="24">
        <v>7.8100000000000001E-3</v>
      </c>
      <c r="AC15" s="24">
        <v>1.2099999999999999E-3</v>
      </c>
      <c r="AD15" s="52">
        <v>2.1700000000000001E-3</v>
      </c>
      <c r="AE15" s="55">
        <f t="shared" si="5"/>
        <v>0.79338842975206625</v>
      </c>
      <c r="AF15" s="29">
        <f t="shared" si="6"/>
        <v>1.3383233532934131</v>
      </c>
      <c r="AG15" s="13">
        <f t="shared" si="0"/>
        <v>0.98727735368956726</v>
      </c>
      <c r="AH15" s="13">
        <f t="shared" si="1"/>
        <v>-0.41809737510356587</v>
      </c>
      <c r="AI15" s="13">
        <f t="shared" si="2"/>
        <v>-0.50545680225086775</v>
      </c>
      <c r="AJ15" s="13">
        <f t="shared" si="3"/>
        <v>0.15640190850919855</v>
      </c>
      <c r="AK15" s="13">
        <f t="shared" si="4"/>
        <v>-0.82083914093519461</v>
      </c>
      <c r="AL15" s="68"/>
    </row>
    <row r="16" spans="1:38" ht="15.75" x14ac:dyDescent="0.2">
      <c r="A16" s="90" t="s">
        <v>9</v>
      </c>
      <c r="B16" s="91"/>
      <c r="C16" s="33">
        <f>C10+C13+C14+C15</f>
        <v>89.936448696432763</v>
      </c>
      <c r="D16" s="33">
        <f>D10+D13+D14+D15</f>
        <v>100.78956635112431</v>
      </c>
      <c r="E16" s="33">
        <f>E10+E13+E14+E15</f>
        <v>59.667190000000012</v>
      </c>
      <c r="F16" s="33">
        <f>F10+F13+F14+F15</f>
        <v>48.092493609627283</v>
      </c>
      <c r="G16" s="33">
        <f t="shared" ref="G16:AD16" si="11">G10+G13+G14+G15</f>
        <v>39.578179999999996</v>
      </c>
      <c r="H16" s="33">
        <f t="shared" si="11"/>
        <v>53.383879999999998</v>
      </c>
      <c r="I16" s="33">
        <f t="shared" si="11"/>
        <v>58.12594</v>
      </c>
      <c r="J16" s="33">
        <f t="shared" si="11"/>
        <v>58.078939999999996</v>
      </c>
      <c r="K16" s="33">
        <f t="shared" si="11"/>
        <v>8.1827199999999998</v>
      </c>
      <c r="L16" s="33">
        <f t="shared" si="11"/>
        <v>6.9075099999999994</v>
      </c>
      <c r="M16" s="33">
        <f t="shared" si="11"/>
        <v>5.904580000000001</v>
      </c>
      <c r="N16" s="33">
        <f t="shared" si="11"/>
        <v>5.7471799999999993</v>
      </c>
      <c r="O16" s="33">
        <f t="shared" si="11"/>
        <v>5.9723700000000006</v>
      </c>
      <c r="P16" s="33">
        <f t="shared" si="11"/>
        <v>5.2268599999999994</v>
      </c>
      <c r="Q16" s="33">
        <f t="shared" si="11"/>
        <v>3.8077099999999997</v>
      </c>
      <c r="R16" s="33">
        <f t="shared" si="11"/>
        <v>3.7815000000000003</v>
      </c>
      <c r="S16" s="33">
        <f t="shared" si="11"/>
        <v>3.6488400000000003</v>
      </c>
      <c r="T16" s="33">
        <f t="shared" si="11"/>
        <v>4.1678499999999996</v>
      </c>
      <c r="U16" s="33">
        <f t="shared" si="11"/>
        <v>4.1201800000000004</v>
      </c>
      <c r="V16" s="33">
        <f t="shared" si="11"/>
        <v>3.3278799999999999</v>
      </c>
      <c r="W16" s="33">
        <f t="shared" si="11"/>
        <v>3.0882000000000001</v>
      </c>
      <c r="X16" s="33">
        <f t="shared" si="11"/>
        <v>3.00386</v>
      </c>
      <c r="Y16" s="33">
        <f t="shared" si="11"/>
        <v>3.0448599999999995</v>
      </c>
      <c r="Z16" s="33">
        <f t="shared" si="11"/>
        <v>3.1118099999999997</v>
      </c>
      <c r="AA16" s="33">
        <f t="shared" si="11"/>
        <v>2.9127900000000002</v>
      </c>
      <c r="AB16" s="33">
        <f t="shared" si="11"/>
        <v>2.7827099999999998</v>
      </c>
      <c r="AC16" s="33">
        <f t="shared" si="11"/>
        <v>2.3787400000000005</v>
      </c>
      <c r="AD16" s="33">
        <f t="shared" si="11"/>
        <v>2.4966800000000005</v>
      </c>
      <c r="AE16" s="57">
        <f t="shared" si="5"/>
        <v>4.958087054491029E-2</v>
      </c>
      <c r="AF16" s="19">
        <f t="shared" si="6"/>
        <v>-4.4658214289392782E-2</v>
      </c>
      <c r="AG16" s="19">
        <f t="shared" si="0"/>
        <v>-0.10575838499137158</v>
      </c>
      <c r="AH16" s="23">
        <f t="shared" si="1"/>
        <v>-0.96539990131805775</v>
      </c>
      <c r="AI16" s="23">
        <f t="shared" si="2"/>
        <v>-0.96761279723383686</v>
      </c>
      <c r="AJ16" s="23">
        <f t="shared" si="3"/>
        <v>-0.9690591518752022</v>
      </c>
      <c r="AK16" s="23">
        <f t="shared" si="4"/>
        <v>-0.97355087915435623</v>
      </c>
      <c r="AL16" s="69"/>
    </row>
    <row r="17" spans="1:35" x14ac:dyDescent="0.2">
      <c r="A17" s="6" t="s">
        <v>25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4"/>
      <c r="AE17" s="4"/>
      <c r="AF17" s="4"/>
      <c r="AG17" s="4"/>
      <c r="AH17" s="4"/>
      <c r="AI17" s="4"/>
    </row>
    <row r="19" spans="1:35" ht="15.75" x14ac:dyDescent="0.25">
      <c r="A19" s="1" t="s">
        <v>24</v>
      </c>
    </row>
    <row r="20" spans="1:35" ht="13.5" customHeight="1" x14ac:dyDescent="0.2"/>
    <row r="21" spans="1:35" ht="14.1" customHeight="1" x14ac:dyDescent="0.2">
      <c r="A21" s="76" t="s">
        <v>1</v>
      </c>
      <c r="B21" s="76" t="s">
        <v>2</v>
      </c>
      <c r="C21" s="72" t="s">
        <v>5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</row>
    <row r="22" spans="1:35" ht="12.75" customHeight="1" x14ac:dyDescent="0.2">
      <c r="A22" s="78"/>
      <c r="B22" s="78"/>
      <c r="C22" s="8">
        <v>1990</v>
      </c>
      <c r="D22" s="8">
        <v>1991</v>
      </c>
      <c r="E22" s="8">
        <v>1992</v>
      </c>
      <c r="F22" s="8">
        <v>1993</v>
      </c>
      <c r="G22" s="8">
        <v>1994</v>
      </c>
      <c r="H22" s="8">
        <v>1995</v>
      </c>
      <c r="I22" s="8">
        <v>1996</v>
      </c>
      <c r="J22" s="8">
        <v>1997</v>
      </c>
      <c r="K22" s="8">
        <v>1998</v>
      </c>
      <c r="L22" s="8">
        <v>1999</v>
      </c>
      <c r="M22" s="8">
        <v>2000</v>
      </c>
      <c r="N22" s="8">
        <v>2001</v>
      </c>
      <c r="O22" s="8">
        <v>2002</v>
      </c>
      <c r="P22" s="8">
        <v>2003</v>
      </c>
      <c r="Q22" s="8">
        <v>2004</v>
      </c>
      <c r="R22" s="8">
        <v>2005</v>
      </c>
      <c r="S22" s="8">
        <v>2006</v>
      </c>
      <c r="T22" s="8">
        <v>2007</v>
      </c>
      <c r="U22" s="8">
        <v>2008</v>
      </c>
      <c r="V22" s="8">
        <v>2009</v>
      </c>
      <c r="W22" s="8">
        <v>2010</v>
      </c>
      <c r="X22" s="8">
        <v>2011</v>
      </c>
      <c r="Y22" s="8">
        <v>2012</v>
      </c>
      <c r="Z22" s="8">
        <v>2013</v>
      </c>
      <c r="AA22" s="8">
        <v>2014</v>
      </c>
      <c r="AB22" s="30">
        <v>2015</v>
      </c>
      <c r="AC22" s="8">
        <v>2016</v>
      </c>
      <c r="AD22" s="8">
        <v>2017</v>
      </c>
    </row>
    <row r="23" spans="1:35" ht="12.95" customHeight="1" x14ac:dyDescent="0.2">
      <c r="A23" s="81" t="s">
        <v>3</v>
      </c>
      <c r="B23" s="9" t="s">
        <v>6</v>
      </c>
      <c r="C23" s="7">
        <f t="shared" ref="C23:C34" si="12">C5/C$16</f>
        <v>1.0212279512854073E-2</v>
      </c>
      <c r="D23" s="7">
        <f t="shared" ref="D23:AB33" si="13">D5/D$16</f>
        <v>9.7272257849317263E-3</v>
      </c>
      <c r="E23" s="7">
        <f t="shared" si="13"/>
        <v>1.0939010199742938E-2</v>
      </c>
      <c r="F23" s="7">
        <f t="shared" si="13"/>
        <v>1.2765007668125756E-2</v>
      </c>
      <c r="G23" s="7">
        <f t="shared" si="13"/>
        <v>1.3703005039645584E-2</v>
      </c>
      <c r="H23" s="7">
        <f t="shared" si="13"/>
        <v>7.8053524771897432E-3</v>
      </c>
      <c r="I23" s="7">
        <f t="shared" si="13"/>
        <v>7.3089570680491362E-3</v>
      </c>
      <c r="J23" s="7">
        <f t="shared" si="13"/>
        <v>6.4420941566771025E-3</v>
      </c>
      <c r="K23" s="7">
        <f t="shared" si="13"/>
        <v>5.3764518399749717E-2</v>
      </c>
      <c r="L23" s="7">
        <f t="shared" si="13"/>
        <v>4.8801956131804373E-2</v>
      </c>
      <c r="M23" s="7">
        <f t="shared" si="13"/>
        <v>3.4994868390300408E-2</v>
      </c>
      <c r="N23" s="7">
        <f t="shared" si="13"/>
        <v>4.4110328891734739E-2</v>
      </c>
      <c r="O23" s="7">
        <f t="shared" si="13"/>
        <v>4.1064100181335043E-2</v>
      </c>
      <c r="P23" s="7">
        <f t="shared" si="13"/>
        <v>4.3198019461014842E-2</v>
      </c>
      <c r="Q23" s="7">
        <f t="shared" si="13"/>
        <v>6.2326175050095731E-2</v>
      </c>
      <c r="R23" s="7">
        <f t="shared" si="13"/>
        <v>8.9443342588919728E-2</v>
      </c>
      <c r="S23" s="7">
        <f t="shared" si="13"/>
        <v>6.0654893061904594E-2</v>
      </c>
      <c r="T23" s="7">
        <f t="shared" si="13"/>
        <v>7.3056851854073443E-2</v>
      </c>
      <c r="U23" s="7">
        <f t="shared" si="13"/>
        <v>4.2274852069569775E-2</v>
      </c>
      <c r="V23" s="7">
        <f t="shared" si="13"/>
        <v>4.1533949541449816E-2</v>
      </c>
      <c r="W23" s="7">
        <f t="shared" si="13"/>
        <v>3.7950909915160931E-2</v>
      </c>
      <c r="X23" s="7">
        <f t="shared" si="13"/>
        <v>3.1775781827382096E-2</v>
      </c>
      <c r="Y23" s="7">
        <f t="shared" si="13"/>
        <v>3.5423631956805902E-2</v>
      </c>
      <c r="Z23" s="7">
        <f t="shared" si="13"/>
        <v>4.4748876056057416E-2</v>
      </c>
      <c r="AA23" s="7">
        <f t="shared" si="13"/>
        <v>3.0932542339131897E-2</v>
      </c>
      <c r="AB23" s="31">
        <f t="shared" si="13"/>
        <v>3.1472916689126794E-2</v>
      </c>
      <c r="AC23" s="7">
        <f t="shared" ref="AC23:AD32" si="14">AC5/AC$16</f>
        <v>3.8356440804795812E-2</v>
      </c>
      <c r="AD23" s="7">
        <f t="shared" si="14"/>
        <v>4.8776775557940938E-2</v>
      </c>
    </row>
    <row r="24" spans="1:35" ht="12.95" customHeight="1" x14ac:dyDescent="0.2">
      <c r="A24" s="82"/>
      <c r="B24" s="9" t="s">
        <v>7</v>
      </c>
      <c r="C24" s="7">
        <f t="shared" si="12"/>
        <v>6.3222509698957353E-4</v>
      </c>
      <c r="D24" s="7">
        <f t="shared" ref="D24:R24" si="15">D6/D$16</f>
        <v>6.8676334769474741E-4</v>
      </c>
      <c r="E24" s="7">
        <f t="shared" si="15"/>
        <v>6.7222874078702198E-4</v>
      </c>
      <c r="F24" s="7">
        <f t="shared" si="15"/>
        <v>1.042741314415047E-3</v>
      </c>
      <c r="G24" s="7">
        <f t="shared" si="15"/>
        <v>8.7194509702063117E-4</v>
      </c>
      <c r="H24" s="7">
        <f t="shared" si="15"/>
        <v>4.9659185506935799E-4</v>
      </c>
      <c r="I24" s="7">
        <f t="shared" si="15"/>
        <v>5.3710959341044635E-4</v>
      </c>
      <c r="J24" s="7">
        <f t="shared" si="15"/>
        <v>6.1726333159661665E-4</v>
      </c>
      <c r="K24" s="7">
        <f t="shared" si="15"/>
        <v>5.0667748621485275E-3</v>
      </c>
      <c r="L24" s="7">
        <f t="shared" si="15"/>
        <v>4.6963377541255824E-3</v>
      </c>
      <c r="M24" s="7">
        <f t="shared" si="15"/>
        <v>6.3188236927944064E-3</v>
      </c>
      <c r="N24" s="7">
        <f t="shared" si="15"/>
        <v>8.3119025330683927E-3</v>
      </c>
      <c r="O24" s="7">
        <f t="shared" si="15"/>
        <v>8.299887649291654E-3</v>
      </c>
      <c r="P24" s="7">
        <f t="shared" si="15"/>
        <v>8.9652296024764402E-3</v>
      </c>
      <c r="Q24" s="7">
        <f t="shared" si="15"/>
        <v>1.4045187264786447E-2</v>
      </c>
      <c r="R24" s="7">
        <f t="shared" si="15"/>
        <v>1.5454184847282823E-2</v>
      </c>
      <c r="S24" s="7">
        <f t="shared" si="13"/>
        <v>1.3672838491136907E-2</v>
      </c>
      <c r="T24" s="7">
        <f t="shared" si="13"/>
        <v>8.1336900320309047E-3</v>
      </c>
      <c r="U24" s="7">
        <f t="shared" si="13"/>
        <v>1.070584294860904E-2</v>
      </c>
      <c r="V24" s="7">
        <f t="shared" si="13"/>
        <v>1.1947546185559575E-2</v>
      </c>
      <c r="W24" s="7">
        <f t="shared" si="13"/>
        <v>1.1174794378602422E-2</v>
      </c>
      <c r="X24" s="7">
        <f t="shared" si="13"/>
        <v>1.0796109006411751E-2</v>
      </c>
      <c r="Y24" s="7">
        <f t="shared" si="13"/>
        <v>9.4618471785238092E-3</v>
      </c>
      <c r="Z24" s="7">
        <f t="shared" si="13"/>
        <v>8.9979786683634291E-3</v>
      </c>
      <c r="AA24" s="7">
        <f t="shared" si="13"/>
        <v>7.686788268292599E-3</v>
      </c>
      <c r="AB24" s="31">
        <f t="shared" si="13"/>
        <v>9.0667011654106972E-3</v>
      </c>
      <c r="AC24" s="7">
        <f t="shared" si="14"/>
        <v>1.0909136769886576E-2</v>
      </c>
      <c r="AD24" s="7">
        <f t="shared" si="14"/>
        <v>1.0445872118172932E-2</v>
      </c>
    </row>
    <row r="25" spans="1:35" ht="26.65" customHeight="1" x14ac:dyDescent="0.2">
      <c r="A25" s="82"/>
      <c r="B25" s="9" t="s">
        <v>10</v>
      </c>
      <c r="C25" s="7">
        <f t="shared" si="12"/>
        <v>1.7884648730027118E-2</v>
      </c>
      <c r="D25" s="7">
        <f t="shared" si="13"/>
        <v>1.6008584971937103E-2</v>
      </c>
      <c r="E25" s="7">
        <f t="shared" si="13"/>
        <v>2.3544765557084218E-2</v>
      </c>
      <c r="F25" s="7">
        <f t="shared" si="13"/>
        <v>2.6860343752112034E-2</v>
      </c>
      <c r="G25" s="7">
        <f t="shared" si="13"/>
        <v>3.0613332902119299E-2</v>
      </c>
      <c r="H25" s="7">
        <f t="shared" si="13"/>
        <v>2.0017465946649066E-2</v>
      </c>
      <c r="I25" s="7">
        <f t="shared" si="13"/>
        <v>1.812254563109001E-2</v>
      </c>
      <c r="J25" s="7">
        <f t="shared" si="13"/>
        <v>1.7616712701712535E-2</v>
      </c>
      <c r="K25" s="7">
        <f t="shared" si="13"/>
        <v>0.12567092604903993</v>
      </c>
      <c r="L25" s="7">
        <f t="shared" si="13"/>
        <v>0.14423721427837238</v>
      </c>
      <c r="M25" s="7">
        <f t="shared" si="13"/>
        <v>0.16276517550782613</v>
      </c>
      <c r="N25" s="7">
        <f t="shared" si="13"/>
        <v>0.16600141286683209</v>
      </c>
      <c r="O25" s="7">
        <f t="shared" si="13"/>
        <v>0.20566542260442669</v>
      </c>
      <c r="P25" s="7">
        <f t="shared" si="13"/>
        <v>9.8829890220897443E-2</v>
      </c>
      <c r="Q25" s="7">
        <f t="shared" si="13"/>
        <v>0.13551189560129318</v>
      </c>
      <c r="R25" s="7">
        <f t="shared" si="13"/>
        <v>0.13455242628586539</v>
      </c>
      <c r="S25" s="7">
        <f t="shared" si="13"/>
        <v>9.9480930925992903E-2</v>
      </c>
      <c r="T25" s="7">
        <f t="shared" si="13"/>
        <v>8.3011624698585612E-2</v>
      </c>
      <c r="U25" s="7">
        <f t="shared" si="13"/>
        <v>7.8477153910751468E-2</v>
      </c>
      <c r="V25" s="7">
        <f t="shared" si="13"/>
        <v>8.873817565537219E-2</v>
      </c>
      <c r="W25" s="7">
        <f t="shared" si="13"/>
        <v>4.3086587656239884E-2</v>
      </c>
      <c r="X25" s="7">
        <f t="shared" si="13"/>
        <v>4.7372380869947335E-2</v>
      </c>
      <c r="Y25" s="7">
        <f t="shared" si="13"/>
        <v>4.8429156020309651E-2</v>
      </c>
      <c r="Z25" s="7">
        <f t="shared" si="13"/>
        <v>4.3505226861537183E-2</v>
      </c>
      <c r="AA25" s="7">
        <f t="shared" si="13"/>
        <v>4.779953240707363E-2</v>
      </c>
      <c r="AB25" s="31">
        <f t="shared" si="13"/>
        <v>4.7565143331500581E-2</v>
      </c>
      <c r="AC25" s="7">
        <f t="shared" si="14"/>
        <v>5.8568822149541344E-2</v>
      </c>
      <c r="AD25" s="7">
        <f t="shared" si="14"/>
        <v>0.12482576862072832</v>
      </c>
    </row>
    <row r="26" spans="1:35" ht="12.95" customHeight="1" x14ac:dyDescent="0.2">
      <c r="A26" s="82"/>
      <c r="B26" s="9" t="s">
        <v>11</v>
      </c>
      <c r="C26" s="7">
        <f t="shared" si="12"/>
        <v>2.9393163659628165E-2</v>
      </c>
      <c r="D26" s="7">
        <f t="shared" si="13"/>
        <v>2.751905629137634E-2</v>
      </c>
      <c r="E26" s="7">
        <f t="shared" si="13"/>
        <v>1.6063769720008596E-2</v>
      </c>
      <c r="F26" s="7">
        <f t="shared" si="13"/>
        <v>2.084331473091542E-2</v>
      </c>
      <c r="G26" s="7">
        <f t="shared" si="13"/>
        <v>2.0770788348529419E-2</v>
      </c>
      <c r="H26" s="7">
        <f t="shared" si="13"/>
        <v>1.3262805176394072E-2</v>
      </c>
      <c r="I26" s="7">
        <f t="shared" si="13"/>
        <v>1.4712708302007676E-2</v>
      </c>
      <c r="J26" s="7">
        <f t="shared" si="13"/>
        <v>1.5269906785488854E-2</v>
      </c>
      <c r="K26" s="7">
        <f t="shared" si="13"/>
        <v>9.2749110320284697E-2</v>
      </c>
      <c r="L26" s="7">
        <f t="shared" si="13"/>
        <v>0.11412071788531615</v>
      </c>
      <c r="M26" s="7">
        <f t="shared" si="13"/>
        <v>0.12412229150930293</v>
      </c>
      <c r="N26" s="7">
        <f t="shared" si="13"/>
        <v>0.13018558667033225</v>
      </c>
      <c r="O26" s="7">
        <f t="shared" si="13"/>
        <v>0.13004887506969592</v>
      </c>
      <c r="P26" s="7">
        <f t="shared" si="13"/>
        <v>0.15618363606448232</v>
      </c>
      <c r="Q26" s="7">
        <f t="shared" si="13"/>
        <v>0.21259759803136269</v>
      </c>
      <c r="R26" s="7">
        <f t="shared" si="13"/>
        <v>0.22741504693904535</v>
      </c>
      <c r="S26" s="7">
        <f t="shared" si="13"/>
        <v>0.25819164446783088</v>
      </c>
      <c r="T26" s="7">
        <f t="shared" si="13"/>
        <v>0.22534640162193939</v>
      </c>
      <c r="U26" s="7">
        <f t="shared" si="13"/>
        <v>0.23580765888868932</v>
      </c>
      <c r="V26" s="7">
        <f t="shared" si="13"/>
        <v>0.28797612894695723</v>
      </c>
      <c r="W26" s="7">
        <f t="shared" si="13"/>
        <v>0.34139628262418237</v>
      </c>
      <c r="X26" s="7">
        <f t="shared" si="13"/>
        <v>0.348571504663999</v>
      </c>
      <c r="Y26" s="7">
        <f t="shared" si="13"/>
        <v>0.34145412268544373</v>
      </c>
      <c r="Z26" s="7">
        <f t="shared" si="13"/>
        <v>0.33165585302444556</v>
      </c>
      <c r="AA26" s="7">
        <f t="shared" si="13"/>
        <v>0.32075776145894486</v>
      </c>
      <c r="AB26" s="31">
        <f t="shared" si="13"/>
        <v>0.30289897258427934</v>
      </c>
      <c r="AC26" s="7">
        <f t="shared" si="14"/>
        <v>0.36003514465641467</v>
      </c>
      <c r="AD26" s="7">
        <f t="shared" si="14"/>
        <v>0.3541983754425877</v>
      </c>
    </row>
    <row r="27" spans="1:35" ht="24.75" customHeight="1" x14ac:dyDescent="0.2">
      <c r="A27" s="82"/>
      <c r="B27" s="9" t="s">
        <v>12</v>
      </c>
      <c r="C27" s="7">
        <f t="shared" si="12"/>
        <v>3.7413468456319765E-2</v>
      </c>
      <c r="D27" s="7">
        <f t="shared" si="13"/>
        <v>3.5804828284953079E-2</v>
      </c>
      <c r="E27" s="7">
        <f t="shared" si="13"/>
        <v>1.960776098220814E-2</v>
      </c>
      <c r="F27" s="7">
        <f t="shared" si="13"/>
        <v>2.2963035866034529E-2</v>
      </c>
      <c r="G27" s="7">
        <f t="shared" si="13"/>
        <v>2.6465340245559552E-2</v>
      </c>
      <c r="H27" s="7">
        <f t="shared" si="13"/>
        <v>1.82540122598807E-2</v>
      </c>
      <c r="I27" s="7">
        <f t="shared" si="13"/>
        <v>1.3890528049954979E-2</v>
      </c>
      <c r="J27" s="7">
        <f t="shared" si="13"/>
        <v>1.0595751230996986E-2</v>
      </c>
      <c r="K27" s="7">
        <f t="shared" si="13"/>
        <v>7.0073276367760368E-2</v>
      </c>
      <c r="L27" s="7">
        <f t="shared" si="13"/>
        <v>6.6501532390108739E-2</v>
      </c>
      <c r="M27" s="7">
        <f t="shared" si="13"/>
        <v>5.5009839819258936E-2</v>
      </c>
      <c r="N27" s="7">
        <f t="shared" si="13"/>
        <v>4.4983800750977E-2</v>
      </c>
      <c r="O27" s="7">
        <f t="shared" si="13"/>
        <v>4.9412544768659673E-2</v>
      </c>
      <c r="P27" s="7">
        <f t="shared" si="13"/>
        <v>5.4047745682876527E-2</v>
      </c>
      <c r="Q27" s="7">
        <f t="shared" si="13"/>
        <v>7.136835525814729E-2</v>
      </c>
      <c r="R27" s="7">
        <f t="shared" si="13"/>
        <v>3.5665741108025915E-2</v>
      </c>
      <c r="S27" s="7">
        <f t="shared" si="13"/>
        <v>2.7748544742986811E-2</v>
      </c>
      <c r="T27" s="7">
        <f t="shared" si="13"/>
        <v>2.0451791691159713E-2</v>
      </c>
      <c r="U27" s="7">
        <f t="shared" si="13"/>
        <v>2.0727249780349403E-2</v>
      </c>
      <c r="V27" s="7">
        <f t="shared" si="13"/>
        <v>2.9796747478875441E-2</v>
      </c>
      <c r="W27" s="7">
        <f t="shared" si="13"/>
        <v>2.8019558318761736E-2</v>
      </c>
      <c r="X27" s="7">
        <f t="shared" si="13"/>
        <v>3.1735833227913422E-2</v>
      </c>
      <c r="Y27" s="7">
        <f t="shared" si="13"/>
        <v>2.5239255663642997E-2</v>
      </c>
      <c r="Z27" s="7">
        <f t="shared" si="13"/>
        <v>2.407923362930256E-2</v>
      </c>
      <c r="AA27" s="7">
        <f t="shared" si="13"/>
        <v>2.7482242111515072E-2</v>
      </c>
      <c r="AB27" s="31">
        <f t="shared" si="13"/>
        <v>2.2111538751792316E-2</v>
      </c>
      <c r="AC27" s="7">
        <f t="shared" si="14"/>
        <v>2.8204007163456276E-2</v>
      </c>
      <c r="AD27" s="7">
        <f t="shared" si="14"/>
        <v>2.9727478090904712E-2</v>
      </c>
    </row>
    <row r="28" spans="1:35" x14ac:dyDescent="0.2">
      <c r="A28" s="83"/>
      <c r="B28" s="15" t="s">
        <v>8</v>
      </c>
      <c r="C28" s="7">
        <f t="shared" si="12"/>
        <v>9.5535785455818686E-2</v>
      </c>
      <c r="D28" s="7">
        <f t="shared" si="13"/>
        <v>8.9746458680892996E-2</v>
      </c>
      <c r="E28" s="7">
        <f t="shared" si="13"/>
        <v>7.0827535199830913E-2</v>
      </c>
      <c r="F28" s="7">
        <f t="shared" si="13"/>
        <v>8.4474443331602783E-2</v>
      </c>
      <c r="G28" s="7">
        <f t="shared" si="13"/>
        <v>9.2424411632874487E-2</v>
      </c>
      <c r="H28" s="7">
        <f t="shared" si="13"/>
        <v>5.9836227715182939E-2</v>
      </c>
      <c r="I28" s="7">
        <f t="shared" si="13"/>
        <v>5.4571848644512241E-2</v>
      </c>
      <c r="J28" s="7">
        <f t="shared" si="13"/>
        <v>5.054172820647209E-2</v>
      </c>
      <c r="K28" s="7">
        <f t="shared" si="13"/>
        <v>0.34732460599898324</v>
      </c>
      <c r="L28" s="7">
        <f t="shared" si="13"/>
        <v>0.37835775843972719</v>
      </c>
      <c r="M28" s="7">
        <f t="shared" si="13"/>
        <v>0.38321099891948279</v>
      </c>
      <c r="N28" s="7">
        <f t="shared" si="13"/>
        <v>0.39359303171294446</v>
      </c>
      <c r="O28" s="7">
        <f t="shared" si="13"/>
        <v>0.43449083027340907</v>
      </c>
      <c r="P28" s="7">
        <f t="shared" si="13"/>
        <v>0.36122452103174763</v>
      </c>
      <c r="Q28" s="7">
        <f t="shared" si="13"/>
        <v>0.49584921120568531</v>
      </c>
      <c r="R28" s="7">
        <f t="shared" si="13"/>
        <v>0.50253074176913914</v>
      </c>
      <c r="S28" s="7">
        <f t="shared" si="13"/>
        <v>0.45974885168985208</v>
      </c>
      <c r="T28" s="7">
        <f t="shared" si="13"/>
        <v>0.41000035989778905</v>
      </c>
      <c r="U28" s="7">
        <f t="shared" si="13"/>
        <v>0.38799275759796897</v>
      </c>
      <c r="V28" s="7">
        <f t="shared" si="13"/>
        <v>0.45999254780821425</v>
      </c>
      <c r="W28" s="7">
        <f t="shared" si="13"/>
        <v>0.46162813289294735</v>
      </c>
      <c r="X28" s="7">
        <f t="shared" si="13"/>
        <v>0.47025160959565354</v>
      </c>
      <c r="Y28" s="7">
        <f t="shared" si="13"/>
        <v>0.46000801350472609</v>
      </c>
      <c r="Z28" s="7">
        <f t="shared" si="13"/>
        <v>0.45298716823970614</v>
      </c>
      <c r="AA28" s="7">
        <f t="shared" si="13"/>
        <v>0.43465886658495806</v>
      </c>
      <c r="AB28" s="31">
        <f t="shared" si="13"/>
        <v>0.41311527252210978</v>
      </c>
      <c r="AC28" s="7">
        <f t="shared" si="14"/>
        <v>0.49607355154409472</v>
      </c>
      <c r="AD28" s="7">
        <f t="shared" si="14"/>
        <v>0.56797426983033461</v>
      </c>
    </row>
    <row r="29" spans="1:35" x14ac:dyDescent="0.2">
      <c r="A29" s="76" t="s">
        <v>20</v>
      </c>
      <c r="B29" s="9" t="s">
        <v>21</v>
      </c>
      <c r="C29" s="7">
        <f t="shared" si="12"/>
        <v>0.89676238168289346</v>
      </c>
      <c r="D29" s="7">
        <f t="shared" si="13"/>
        <v>0.90427448115839204</v>
      </c>
      <c r="E29" s="7">
        <f t="shared" si="13"/>
        <v>0.92319480773269191</v>
      </c>
      <c r="F29" s="7">
        <f t="shared" si="13"/>
        <v>0.91033075220453785</v>
      </c>
      <c r="G29" s="7">
        <f t="shared" si="13"/>
        <v>0.90301373130346074</v>
      </c>
      <c r="H29" s="7">
        <f t="shared" si="13"/>
        <v>0.93404619521848165</v>
      </c>
      <c r="I29" s="7">
        <f t="shared" si="13"/>
        <v>0.93921560666373738</v>
      </c>
      <c r="J29" s="7">
        <f t="shared" si="13"/>
        <v>0.94072068119700536</v>
      </c>
      <c r="K29" s="7">
        <f t="shared" si="13"/>
        <v>0.59104429822846194</v>
      </c>
      <c r="L29" s="7">
        <f t="shared" si="13"/>
        <v>0.55277661559664781</v>
      </c>
      <c r="M29" s="7">
        <f t="shared" si="13"/>
        <v>0.50338381392071907</v>
      </c>
      <c r="N29" s="7">
        <f t="shared" si="13"/>
        <v>0.51721191958490953</v>
      </c>
      <c r="O29" s="7">
        <f t="shared" si="13"/>
        <v>0.48219216157069961</v>
      </c>
      <c r="P29" s="7">
        <f t="shared" si="13"/>
        <v>0.55298974910366838</v>
      </c>
      <c r="Q29" s="7">
        <f t="shared" si="13"/>
        <v>0.33397238760304748</v>
      </c>
      <c r="R29" s="7">
        <f t="shared" si="13"/>
        <v>0.33061483538278463</v>
      </c>
      <c r="S29" s="7">
        <f t="shared" si="13"/>
        <v>0.36645892941318337</v>
      </c>
      <c r="T29" s="7">
        <f t="shared" si="13"/>
        <v>0.38067348872920093</v>
      </c>
      <c r="U29" s="7">
        <f t="shared" si="13"/>
        <v>0.38301481974088508</v>
      </c>
      <c r="V29" s="7">
        <f t="shared" si="13"/>
        <v>0.39876137360722141</v>
      </c>
      <c r="W29" s="7">
        <f t="shared" si="13"/>
        <v>0.37752412408522762</v>
      </c>
      <c r="X29" s="7">
        <f t="shared" si="13"/>
        <v>0.35356507959758443</v>
      </c>
      <c r="Y29" s="7">
        <f t="shared" si="13"/>
        <v>0.32214288998508966</v>
      </c>
      <c r="Z29" s="7">
        <f t="shared" si="13"/>
        <v>0.29531365989568775</v>
      </c>
      <c r="AA29" s="7">
        <f t="shared" si="13"/>
        <v>0.31172175131059909</v>
      </c>
      <c r="AB29" s="31">
        <f t="shared" si="13"/>
        <v>0.35014787742883741</v>
      </c>
      <c r="AC29" s="7">
        <f t="shared" si="14"/>
        <v>0.46698672406400021</v>
      </c>
      <c r="AD29" s="7">
        <f t="shared" si="14"/>
        <v>0.39638640114071483</v>
      </c>
    </row>
    <row r="30" spans="1:35" x14ac:dyDescent="0.2">
      <c r="A30" s="77"/>
      <c r="B30" s="9" t="s">
        <v>22</v>
      </c>
      <c r="C30" s="7">
        <f t="shared" si="12"/>
        <v>7.1649338700769081E-6</v>
      </c>
      <c r="D30" s="7">
        <f t="shared" si="13"/>
        <v>3.8360441308455964E-6</v>
      </c>
      <c r="E30" s="7">
        <f t="shared" si="13"/>
        <v>2.1787518399978274E-6</v>
      </c>
      <c r="F30" s="7">
        <f t="shared" si="13"/>
        <v>2.6488854636422835E-6</v>
      </c>
      <c r="G30" s="7">
        <f t="shared" si="13"/>
        <v>3.2846381516279931E-6</v>
      </c>
      <c r="H30" s="7">
        <f t="shared" si="13"/>
        <v>2.4351920467377044E-6</v>
      </c>
      <c r="I30" s="7">
        <f t="shared" si="13"/>
        <v>1.1182614853196352E-5</v>
      </c>
      <c r="J30" s="7">
        <f t="shared" si="13"/>
        <v>1.1191664310677846E-5</v>
      </c>
      <c r="K30" s="7">
        <f t="shared" si="13"/>
        <v>5.4993938445895741E-5</v>
      </c>
      <c r="L30" s="7">
        <f t="shared" si="13"/>
        <v>5.6460287426293993E-5</v>
      </c>
      <c r="M30" s="7">
        <f t="shared" si="13"/>
        <v>6.2663220754058702E-5</v>
      </c>
      <c r="N30" s="7">
        <f t="shared" si="13"/>
        <v>7.4819302684098993E-5</v>
      </c>
      <c r="O30" s="7">
        <f t="shared" si="13"/>
        <v>8.2044481503992537E-5</v>
      </c>
      <c r="P30" s="7">
        <f t="shared" si="13"/>
        <v>1.0331250502213567E-4</v>
      </c>
      <c r="Q30" s="7">
        <f t="shared" si="13"/>
        <v>1.8646378006728455E-4</v>
      </c>
      <c r="R30" s="7">
        <f t="shared" si="13"/>
        <v>1.8511172815020494E-4</v>
      </c>
      <c r="S30" s="7">
        <f t="shared" si="13"/>
        <v>2.1650716392058845E-4</v>
      </c>
      <c r="T30" s="7">
        <f t="shared" si="13"/>
        <v>1.7754957592043861E-4</v>
      </c>
      <c r="U30" s="7">
        <f t="shared" si="13"/>
        <v>1.9173919586037503E-4</v>
      </c>
      <c r="V30" s="7">
        <f t="shared" si="13"/>
        <v>2.0433429089991228E-4</v>
      </c>
      <c r="W30" s="7">
        <f t="shared" si="13"/>
        <v>2.6552684411631372E-4</v>
      </c>
      <c r="X30" s="7">
        <f t="shared" si="13"/>
        <v>2.2637539698920723E-4</v>
      </c>
      <c r="Y30" s="7">
        <f t="shared" si="13"/>
        <v>2.0362184139829093E-4</v>
      </c>
      <c r="Z30" s="7">
        <f t="shared" si="13"/>
        <v>1.8960026479765798E-4</v>
      </c>
      <c r="AA30" s="7">
        <f t="shared" si="13"/>
        <v>2.0598807329055645E-4</v>
      </c>
      <c r="AB30" s="31">
        <f t="shared" si="13"/>
        <v>2.0483629267871968E-4</v>
      </c>
      <c r="AC30" s="7">
        <f t="shared" si="14"/>
        <v>2.3121484483381956E-4</v>
      </c>
      <c r="AD30" s="7">
        <f t="shared" si="14"/>
        <v>2.8037233446016305E-4</v>
      </c>
    </row>
    <row r="31" spans="1:35" x14ac:dyDescent="0.2">
      <c r="A31" s="78"/>
      <c r="B31" s="15" t="s">
        <v>8</v>
      </c>
      <c r="C31" s="7">
        <f t="shared" si="12"/>
        <v>0.89676954661676356</v>
      </c>
      <c r="D31" s="7">
        <f t="shared" si="13"/>
        <v>0.90427831720252294</v>
      </c>
      <c r="E31" s="7">
        <f t="shared" si="13"/>
        <v>0.92319698648453186</v>
      </c>
      <c r="F31" s="7">
        <f t="shared" si="13"/>
        <v>0.91033340109000149</v>
      </c>
      <c r="G31" s="7">
        <f t="shared" si="13"/>
        <v>0.90301701594161232</v>
      </c>
      <c r="H31" s="7">
        <f t="shared" si="13"/>
        <v>0.93404863041052832</v>
      </c>
      <c r="I31" s="7">
        <f t="shared" si="13"/>
        <v>0.9392267892785906</v>
      </c>
      <c r="J31" s="7">
        <f t="shared" si="13"/>
        <v>0.9407318728613161</v>
      </c>
      <c r="K31" s="7">
        <f t="shared" si="13"/>
        <v>0.59109929216690782</v>
      </c>
      <c r="L31" s="7">
        <f t="shared" si="13"/>
        <v>0.55283307588407404</v>
      </c>
      <c r="M31" s="7">
        <f t="shared" si="13"/>
        <v>0.50344647714147317</v>
      </c>
      <c r="N31" s="7">
        <f t="shared" si="13"/>
        <v>0.51728673888759358</v>
      </c>
      <c r="O31" s="7">
        <f t="shared" si="13"/>
        <v>0.48227420605220367</v>
      </c>
      <c r="P31" s="7">
        <f t="shared" si="13"/>
        <v>0.55309306160869054</v>
      </c>
      <c r="Q31" s="7">
        <f t="shared" si="13"/>
        <v>0.3341588513831148</v>
      </c>
      <c r="R31" s="7">
        <f t="shared" si="13"/>
        <v>0.3307999471109348</v>
      </c>
      <c r="S31" s="7">
        <f t="shared" si="13"/>
        <v>0.36667543657710394</v>
      </c>
      <c r="T31" s="7">
        <f t="shared" si="13"/>
        <v>0.38085103830512135</v>
      </c>
      <c r="U31" s="7">
        <f t="shared" si="13"/>
        <v>0.38320655893674543</v>
      </c>
      <c r="V31" s="7">
        <f t="shared" si="13"/>
        <v>0.3989657078981213</v>
      </c>
      <c r="W31" s="7">
        <f t="shared" si="13"/>
        <v>0.37778965092934397</v>
      </c>
      <c r="X31" s="7">
        <f t="shared" si="13"/>
        <v>0.35379145499457365</v>
      </c>
      <c r="Y31" s="7">
        <f t="shared" si="13"/>
        <v>0.32234651182648794</v>
      </c>
      <c r="Z31" s="7">
        <f t="shared" si="13"/>
        <v>0.29550326016048539</v>
      </c>
      <c r="AA31" s="7">
        <f t="shared" si="13"/>
        <v>0.31192773938388968</v>
      </c>
      <c r="AB31" s="31">
        <f t="shared" si="13"/>
        <v>0.35035271372151611</v>
      </c>
      <c r="AC31" s="7">
        <f t="shared" si="14"/>
        <v>0.46721793890883401</v>
      </c>
      <c r="AD31" s="7">
        <f t="shared" si="14"/>
        <v>0.39666677347517498</v>
      </c>
    </row>
    <row r="32" spans="1:35" s="5" customFormat="1" ht="22.15" customHeight="1" x14ac:dyDescent="0.2">
      <c r="A32" s="84" t="s">
        <v>23</v>
      </c>
      <c r="B32" s="85"/>
      <c r="C32" s="7">
        <f t="shared" si="12"/>
        <v>7.6195737093539559E-3</v>
      </c>
      <c r="D32" s="7">
        <f t="shared" si="13"/>
        <v>5.907901200066604E-3</v>
      </c>
      <c r="E32" s="7">
        <f t="shared" si="13"/>
        <v>5.6592241062466651E-3</v>
      </c>
      <c r="F32" s="7">
        <f t="shared" si="13"/>
        <v>4.3808458282525893E-3</v>
      </c>
      <c r="G32" s="7">
        <f t="shared" si="13"/>
        <v>4.2053474919766399E-3</v>
      </c>
      <c r="H32" s="7">
        <f t="shared" si="13"/>
        <v>5.9823302465088707E-3</v>
      </c>
      <c r="I32" s="7">
        <f t="shared" si="13"/>
        <v>6.1344384280064973E-3</v>
      </c>
      <c r="J32" s="7">
        <f t="shared" si="13"/>
        <v>8.6366934382755608E-3</v>
      </c>
      <c r="K32" s="7">
        <f t="shared" si="13"/>
        <v>5.962442806304017E-2</v>
      </c>
      <c r="L32" s="7">
        <f t="shared" si="13"/>
        <v>6.7766821908328764E-2</v>
      </c>
      <c r="M32" s="7">
        <f t="shared" si="13"/>
        <v>0.11281073336291486</v>
      </c>
      <c r="N32" s="7">
        <f t="shared" si="13"/>
        <v>8.7294986410726666E-2</v>
      </c>
      <c r="O32" s="7">
        <f t="shared" si="13"/>
        <v>8.2324102491975554E-2</v>
      </c>
      <c r="P32" s="7">
        <f t="shared" si="13"/>
        <v>8.403898325189503E-2</v>
      </c>
      <c r="Q32" s="7">
        <f t="shared" si="13"/>
        <v>0.16812204710968012</v>
      </c>
      <c r="R32" s="7">
        <f t="shared" si="13"/>
        <v>0.1603887346291154</v>
      </c>
      <c r="S32" s="7">
        <f t="shared" si="13"/>
        <v>0.16837131800791483</v>
      </c>
      <c r="T32" s="7">
        <f t="shared" si="13"/>
        <v>0.20107009609270968</v>
      </c>
      <c r="U32" s="7">
        <f t="shared" si="13"/>
        <v>0.2174031231645219</v>
      </c>
      <c r="V32" s="7">
        <f t="shared" si="13"/>
        <v>0.12658208829645301</v>
      </c>
      <c r="W32" s="7">
        <f t="shared" si="13"/>
        <v>0.14559290201411826</v>
      </c>
      <c r="X32" s="7">
        <f t="shared" si="13"/>
        <v>0.16477798565845281</v>
      </c>
      <c r="Y32" s="7">
        <f t="shared" si="13"/>
        <v>0.21585228877518184</v>
      </c>
      <c r="Z32" s="7">
        <f t="shared" si="13"/>
        <v>0.2502466410224275</v>
      </c>
      <c r="AA32" s="7">
        <f t="shared" si="13"/>
        <v>0.25226672708983483</v>
      </c>
      <c r="AB32" s="31">
        <f t="shared" si="13"/>
        <v>0.23372539718475877</v>
      </c>
      <c r="AC32" s="7">
        <f t="shared" si="14"/>
        <v>3.6199836888436733E-2</v>
      </c>
      <c r="AD32" s="7">
        <f t="shared" si="14"/>
        <v>3.4489802457663775E-2</v>
      </c>
    </row>
    <row r="33" spans="1:30" ht="12.75" customHeight="1" x14ac:dyDescent="0.2">
      <c r="A33" s="86" t="s">
        <v>0</v>
      </c>
      <c r="B33" s="87"/>
      <c r="C33" s="7">
        <f t="shared" si="12"/>
        <v>7.5094218063722091E-5</v>
      </c>
      <c r="D33" s="7">
        <f t="shared" si="13"/>
        <v>6.7322916517499471E-5</v>
      </c>
      <c r="E33" s="7">
        <f t="shared" si="13"/>
        <v>3.1625420939045389E-4</v>
      </c>
      <c r="F33" s="7">
        <f t="shared" si="13"/>
        <v>8.1130975014301679E-4</v>
      </c>
      <c r="G33" s="7">
        <f t="shared" si="13"/>
        <v>3.5322493353661039E-4</v>
      </c>
      <c r="H33" s="7">
        <f t="shared" si="13"/>
        <v>1.3281162777977173E-4</v>
      </c>
      <c r="I33" s="7">
        <f t="shared" si="13"/>
        <v>6.6923648890667404E-5</v>
      </c>
      <c r="J33" s="7">
        <f t="shared" si="13"/>
        <v>8.9705493936356289E-5</v>
      </c>
      <c r="K33" s="7">
        <f t="shared" si="13"/>
        <v>1.9516737710687886E-3</v>
      </c>
      <c r="L33" s="7">
        <f t="shared" si="13"/>
        <v>1.042343767870043E-3</v>
      </c>
      <c r="M33" s="7">
        <f t="shared" si="13"/>
        <v>5.3179057612903877E-4</v>
      </c>
      <c r="N33" s="7">
        <f t="shared" si="13"/>
        <v>1.825242988735345E-3</v>
      </c>
      <c r="O33" s="7">
        <f t="shared" si="13"/>
        <v>9.1086118241167225E-4</v>
      </c>
      <c r="P33" s="7">
        <f t="shared" si="13"/>
        <v>1.643434107666936E-3</v>
      </c>
      <c r="Q33" s="7">
        <f t="shared" si="13"/>
        <v>1.8698903015198114E-3</v>
      </c>
      <c r="R33" s="7">
        <f t="shared" si="13"/>
        <v>6.2805764908105246E-3</v>
      </c>
      <c r="S33" s="7">
        <f t="shared" si="13"/>
        <v>5.2043937251290816E-3</v>
      </c>
      <c r="T33" s="7">
        <f t="shared" si="13"/>
        <v>8.0785057043799569E-3</v>
      </c>
      <c r="U33" s="7">
        <f t="shared" si="13"/>
        <v>1.1397560300763556E-2</v>
      </c>
      <c r="V33" s="7">
        <f t="shared" si="13"/>
        <v>1.4459655997211437E-2</v>
      </c>
      <c r="W33" s="7">
        <f t="shared" si="13"/>
        <v>1.498931416359044E-2</v>
      </c>
      <c r="X33" s="7">
        <f t="shared" ref="D33:AB34" si="16">X15/X$16</f>
        <v>1.1178949751319969E-2</v>
      </c>
      <c r="Y33" s="7">
        <f t="shared" si="16"/>
        <v>1.7931858936043039E-3</v>
      </c>
      <c r="Z33" s="7">
        <f t="shared" si="16"/>
        <v>1.26293057738101E-3</v>
      </c>
      <c r="AA33" s="7">
        <f t="shared" si="16"/>
        <v>1.1466669413174311E-3</v>
      </c>
      <c r="AB33" s="31">
        <f t="shared" si="16"/>
        <v>2.8066165716154399E-3</v>
      </c>
      <c r="AC33" s="7">
        <f t="shared" ref="AC33:AD33" si="17">AC15/AC$16</f>
        <v>5.0867265863440293E-4</v>
      </c>
      <c r="AD33" s="7">
        <f t="shared" si="17"/>
        <v>8.6915423682650548E-4</v>
      </c>
    </row>
    <row r="34" spans="1:30" ht="15.75" x14ac:dyDescent="0.2">
      <c r="A34" s="79" t="s">
        <v>9</v>
      </c>
      <c r="B34" s="80"/>
      <c r="C34" s="7">
        <f t="shared" si="12"/>
        <v>1</v>
      </c>
      <c r="D34" s="7">
        <f t="shared" si="16"/>
        <v>1</v>
      </c>
      <c r="E34" s="7">
        <f t="shared" si="16"/>
        <v>1</v>
      </c>
      <c r="F34" s="7">
        <f t="shared" si="16"/>
        <v>1</v>
      </c>
      <c r="G34" s="7">
        <f t="shared" si="16"/>
        <v>1</v>
      </c>
      <c r="H34" s="7">
        <f t="shared" si="16"/>
        <v>1</v>
      </c>
      <c r="I34" s="7">
        <f t="shared" si="16"/>
        <v>1</v>
      </c>
      <c r="J34" s="7">
        <f t="shared" si="16"/>
        <v>1</v>
      </c>
      <c r="K34" s="7">
        <f t="shared" si="16"/>
        <v>1</v>
      </c>
      <c r="L34" s="7">
        <f t="shared" si="16"/>
        <v>1</v>
      </c>
      <c r="M34" s="7">
        <f t="shared" si="16"/>
        <v>1</v>
      </c>
      <c r="N34" s="7">
        <f t="shared" si="16"/>
        <v>1</v>
      </c>
      <c r="O34" s="7">
        <f t="shared" si="16"/>
        <v>1</v>
      </c>
      <c r="P34" s="7">
        <f t="shared" si="16"/>
        <v>1</v>
      </c>
      <c r="Q34" s="7">
        <f t="shared" si="16"/>
        <v>1</v>
      </c>
      <c r="R34" s="7">
        <f t="shared" si="16"/>
        <v>1</v>
      </c>
      <c r="S34" s="7">
        <f t="shared" si="16"/>
        <v>1</v>
      </c>
      <c r="T34" s="7">
        <f t="shared" si="16"/>
        <v>1</v>
      </c>
      <c r="U34" s="7">
        <f t="shared" si="16"/>
        <v>1</v>
      </c>
      <c r="V34" s="7">
        <f t="shared" si="16"/>
        <v>1</v>
      </c>
      <c r="W34" s="7">
        <f t="shared" si="16"/>
        <v>1</v>
      </c>
      <c r="X34" s="7">
        <f t="shared" si="16"/>
        <v>1</v>
      </c>
      <c r="Y34" s="7">
        <f t="shared" si="16"/>
        <v>1</v>
      </c>
      <c r="Z34" s="7">
        <f t="shared" si="16"/>
        <v>1</v>
      </c>
      <c r="AA34" s="7">
        <f t="shared" si="16"/>
        <v>1</v>
      </c>
      <c r="AB34" s="31">
        <f t="shared" si="16"/>
        <v>1</v>
      </c>
      <c r="AC34" s="7">
        <f t="shared" ref="AC34:AD34" si="18">AC16/AC$16</f>
        <v>1</v>
      </c>
      <c r="AD34" s="7">
        <f t="shared" si="18"/>
        <v>1</v>
      </c>
    </row>
  </sheetData>
  <mergeCells count="19">
    <mergeCell ref="A29:A31"/>
    <mergeCell ref="A34:B34"/>
    <mergeCell ref="A3:A4"/>
    <mergeCell ref="B3:B4"/>
    <mergeCell ref="A5:A10"/>
    <mergeCell ref="A23:A28"/>
    <mergeCell ref="A11:A13"/>
    <mergeCell ref="A32:B32"/>
    <mergeCell ref="A33:B33"/>
    <mergeCell ref="A14:B14"/>
    <mergeCell ref="A15:B15"/>
    <mergeCell ref="A16:B16"/>
    <mergeCell ref="A21:A22"/>
    <mergeCell ref="B21:B22"/>
    <mergeCell ref="AL5:AL16"/>
    <mergeCell ref="AL3:AL4"/>
    <mergeCell ref="C21:AD21"/>
    <mergeCell ref="C3:AD3"/>
    <mergeCell ref="AE3:AK3"/>
  </mergeCells>
  <conditionalFormatting sqref="AE5:AE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zoomScale="90" zoomScaleNormal="90" workbookViewId="0">
      <selection activeCell="AL8" sqref="AL8"/>
    </sheetView>
  </sheetViews>
  <sheetFormatPr defaultRowHeight="12.75" x14ac:dyDescent="0.2"/>
  <cols>
    <col min="1" max="1" width="13.85546875" customWidth="1"/>
    <col min="2" max="2" width="26.85546875" customWidth="1"/>
    <col min="3" max="3" width="10" customWidth="1"/>
    <col min="4" max="29" width="7.5703125" customWidth="1"/>
    <col min="36" max="36" width="10.85546875" customWidth="1"/>
  </cols>
  <sheetData>
    <row r="1" spans="1:39" ht="15.75" x14ac:dyDescent="0.25">
      <c r="A1" s="1" t="s">
        <v>34</v>
      </c>
    </row>
    <row r="3" spans="1:39" ht="14.1" customHeight="1" x14ac:dyDescent="0.2">
      <c r="A3" s="74" t="s">
        <v>1</v>
      </c>
      <c r="B3" s="74" t="s">
        <v>2</v>
      </c>
      <c r="C3" s="74" t="s">
        <v>13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 t="s">
        <v>4</v>
      </c>
      <c r="AF3" s="74"/>
      <c r="AG3" s="74"/>
      <c r="AH3" s="74"/>
      <c r="AI3" s="74"/>
      <c r="AJ3" s="74"/>
      <c r="AK3" s="74"/>
      <c r="AL3" s="74"/>
      <c r="AM3" s="70" t="s">
        <v>30</v>
      </c>
    </row>
    <row r="4" spans="1:39" ht="24" x14ac:dyDescent="0.2">
      <c r="A4" s="74"/>
      <c r="B4" s="74"/>
      <c r="C4" s="50">
        <v>1990</v>
      </c>
      <c r="D4" s="50">
        <v>1991</v>
      </c>
      <c r="E4" s="50">
        <v>1992</v>
      </c>
      <c r="F4" s="50">
        <v>1993</v>
      </c>
      <c r="G4" s="50">
        <v>1994</v>
      </c>
      <c r="H4" s="50">
        <v>1995</v>
      </c>
      <c r="I4" s="50">
        <v>1996</v>
      </c>
      <c r="J4" s="50">
        <v>1997</v>
      </c>
      <c r="K4" s="50">
        <v>1998</v>
      </c>
      <c r="L4" s="50">
        <v>1999</v>
      </c>
      <c r="M4" s="50">
        <v>2000</v>
      </c>
      <c r="N4" s="50">
        <v>2001</v>
      </c>
      <c r="O4" s="50">
        <v>2002</v>
      </c>
      <c r="P4" s="50">
        <v>2003</v>
      </c>
      <c r="Q4" s="50">
        <v>2004</v>
      </c>
      <c r="R4" s="50">
        <v>2005</v>
      </c>
      <c r="S4" s="50">
        <v>2006</v>
      </c>
      <c r="T4" s="50">
        <v>2007</v>
      </c>
      <c r="U4" s="50">
        <v>2008</v>
      </c>
      <c r="V4" s="50">
        <v>2009</v>
      </c>
      <c r="W4" s="50">
        <v>2010</v>
      </c>
      <c r="X4" s="50">
        <v>2011</v>
      </c>
      <c r="Y4" s="50">
        <v>2012</v>
      </c>
      <c r="Z4" s="50">
        <v>2013</v>
      </c>
      <c r="AA4" s="50">
        <v>2014</v>
      </c>
      <c r="AB4" s="50">
        <v>2015</v>
      </c>
      <c r="AC4" s="50">
        <v>2016</v>
      </c>
      <c r="AD4" s="49">
        <v>2017</v>
      </c>
      <c r="AE4" s="63" t="s">
        <v>32</v>
      </c>
      <c r="AF4" s="14" t="s">
        <v>27</v>
      </c>
      <c r="AG4" s="14" t="s">
        <v>28</v>
      </c>
      <c r="AH4" s="14" t="s">
        <v>14</v>
      </c>
      <c r="AI4" s="14" t="s">
        <v>15</v>
      </c>
      <c r="AJ4" s="14" t="s">
        <v>16</v>
      </c>
      <c r="AK4" s="14" t="s">
        <v>29</v>
      </c>
      <c r="AL4" s="49" t="s">
        <v>31</v>
      </c>
      <c r="AM4" s="71"/>
    </row>
    <row r="5" spans="1:39" ht="12.95" customHeight="1" x14ac:dyDescent="0.2">
      <c r="A5" s="81" t="s">
        <v>3</v>
      </c>
      <c r="B5" s="9" t="s">
        <v>6</v>
      </c>
      <c r="C5" s="24">
        <v>7.3055076000318908E-2</v>
      </c>
      <c r="D5" s="24">
        <v>8.7557653865395019E-2</v>
      </c>
      <c r="E5" s="24">
        <v>5.2990000000000002E-2</v>
      </c>
      <c r="F5" s="24">
        <v>4.9922682728902074E-2</v>
      </c>
      <c r="G5" s="24">
        <v>4.888E-2</v>
      </c>
      <c r="H5" s="24">
        <v>3.8089999999999999E-2</v>
      </c>
      <c r="I5" s="24">
        <v>4.1520000000000001E-2</v>
      </c>
      <c r="J5" s="24">
        <v>3.7039999999999997E-2</v>
      </c>
      <c r="K5" s="24">
        <v>5.6160000000000002E-2</v>
      </c>
      <c r="L5" s="24">
        <v>3.6299999999999999E-2</v>
      </c>
      <c r="M5" s="24">
        <v>2.7820000000000001E-2</v>
      </c>
      <c r="N5" s="24">
        <v>4.0730000000000002E-2</v>
      </c>
      <c r="O5" s="24">
        <v>5.1819999999999998E-2</v>
      </c>
      <c r="P5" s="24">
        <v>5.5590000000000001E-2</v>
      </c>
      <c r="Q5" s="24">
        <v>6.7919999999999994E-2</v>
      </c>
      <c r="R5" s="24">
        <v>0.22037000000000001</v>
      </c>
      <c r="S5" s="24">
        <v>0.10766000000000001</v>
      </c>
      <c r="T5" s="24">
        <v>0.14560999999999999</v>
      </c>
      <c r="U5" s="24">
        <v>7.2059999999999999E-2</v>
      </c>
      <c r="V5" s="24">
        <v>2.9059999999999999E-2</v>
      </c>
      <c r="W5" s="24">
        <v>2.3269999999999999E-2</v>
      </c>
      <c r="X5" s="24">
        <v>1.7069999999999998E-2</v>
      </c>
      <c r="Y5" s="24">
        <v>2.249E-2</v>
      </c>
      <c r="Z5" s="24">
        <v>1.6240000000000001E-2</v>
      </c>
      <c r="AA5" s="24">
        <v>1.6369999999999999E-2</v>
      </c>
      <c r="AB5" s="24">
        <v>2.0240000000000001E-2</v>
      </c>
      <c r="AC5" s="24">
        <v>1.9089999999999999E-2</v>
      </c>
      <c r="AD5" s="51">
        <v>1.8380000000000001E-2</v>
      </c>
      <c r="AE5" s="55">
        <f>(AD5-AC5)/AC5</f>
        <v>-3.7192247249868984E-2</v>
      </c>
      <c r="AF5" s="25">
        <f t="shared" ref="AF5:AF16" si="0">(AC5-AB5)/AB5</f>
        <v>-5.68181818181819E-2</v>
      </c>
      <c r="AG5" s="17">
        <f t="shared" ref="AG5:AG16" si="1">(AC5-AA5)/AA5</f>
        <v>0.16615760537568725</v>
      </c>
      <c r="AH5" s="17">
        <f t="shared" ref="AH5:AH16" si="2">(Z5-$C5)/$C5</f>
        <v>-0.77770196283241</v>
      </c>
      <c r="AI5" s="17">
        <f t="shared" ref="AI5:AI16" si="3">(AA5-$C5)/$C5</f>
        <v>-0.77592248347084691</v>
      </c>
      <c r="AJ5" s="17">
        <f t="shared" ref="AJ5:AJ16" si="4">(AB5-$C5)/$C5</f>
        <v>-0.72294875170738793</v>
      </c>
      <c r="AK5" s="17">
        <f t="shared" ref="AK5:AK16" si="5">(AC5-$C5)/$C5</f>
        <v>-0.73869029990583179</v>
      </c>
      <c r="AL5" s="17">
        <f t="shared" ref="AL5:AL16" si="6">(AD5-$C5)/$C5</f>
        <v>-0.74840899488052326</v>
      </c>
      <c r="AM5" s="67" t="s">
        <v>17</v>
      </c>
    </row>
    <row r="6" spans="1:39" ht="12.95" customHeight="1" x14ac:dyDescent="0.2">
      <c r="A6" s="82"/>
      <c r="B6" s="9" t="s">
        <v>7</v>
      </c>
      <c r="C6" s="24">
        <v>1.7536384000000002E-2</v>
      </c>
      <c r="D6" s="24">
        <v>2.1061744E-2</v>
      </c>
      <c r="E6" s="24">
        <v>1.196E-2</v>
      </c>
      <c r="F6" s="24">
        <v>1.5472983999999999E-2</v>
      </c>
      <c r="G6" s="24">
        <v>1.077E-2</v>
      </c>
      <c r="H6" s="24">
        <v>8.2199999999999999E-3</v>
      </c>
      <c r="I6" s="24">
        <v>9.6600000000000002E-3</v>
      </c>
      <c r="J6" s="24">
        <v>1.089E-2</v>
      </c>
      <c r="K6" s="24">
        <v>1.2919999999999999E-2</v>
      </c>
      <c r="L6" s="24">
        <v>9.8300000000000002E-3</v>
      </c>
      <c r="M6" s="24">
        <v>1.175E-2</v>
      </c>
      <c r="N6" s="24">
        <v>1.515E-2</v>
      </c>
      <c r="O6" s="24">
        <v>1.5879999999999998E-2</v>
      </c>
      <c r="P6" s="24">
        <v>1.5389999999999999E-2</v>
      </c>
      <c r="Q6" s="24">
        <v>1.7610000000000001E-2</v>
      </c>
      <c r="R6" s="24">
        <v>1.9029999999999998E-2</v>
      </c>
      <c r="S6" s="24">
        <v>1.6230000000000001E-2</v>
      </c>
      <c r="T6" s="24">
        <v>1.1560000000000001E-2</v>
      </c>
      <c r="U6" s="24">
        <v>1.495E-2</v>
      </c>
      <c r="V6" s="24">
        <v>1.3639999999999999E-2</v>
      </c>
      <c r="W6" s="24">
        <v>1.247E-2</v>
      </c>
      <c r="X6" s="24">
        <v>1.162E-2</v>
      </c>
      <c r="Y6" s="24">
        <v>1.0359999999999999E-2</v>
      </c>
      <c r="Z6" s="24">
        <v>1.069E-2</v>
      </c>
      <c r="AA6" s="24">
        <v>8.8999999999999999E-3</v>
      </c>
      <c r="AB6" s="24">
        <v>1.004E-2</v>
      </c>
      <c r="AC6" s="24">
        <v>1.031E-2</v>
      </c>
      <c r="AD6" s="51">
        <v>1.0370000000000001E-2</v>
      </c>
      <c r="AE6" s="55">
        <f t="shared" ref="AE6:AE16" si="7">(AD6-AC6)/AC6</f>
        <v>5.819592628516103E-3</v>
      </c>
      <c r="AF6" s="25">
        <f t="shared" si="0"/>
        <v>2.6892430278884404E-2</v>
      </c>
      <c r="AG6" s="17">
        <f t="shared" si="1"/>
        <v>0.15842696629213482</v>
      </c>
      <c r="AH6" s="17">
        <f t="shared" si="2"/>
        <v>-0.39041024649095285</v>
      </c>
      <c r="AI6" s="17">
        <f t="shared" si="3"/>
        <v>-0.49248374123194388</v>
      </c>
      <c r="AJ6" s="17">
        <f t="shared" si="4"/>
        <v>-0.42747604067064232</v>
      </c>
      <c r="AK6" s="17">
        <f t="shared" si="5"/>
        <v>-0.41207948001138672</v>
      </c>
      <c r="AL6" s="17">
        <f t="shared" si="6"/>
        <v>-0.40865802208710761</v>
      </c>
      <c r="AM6" s="68"/>
    </row>
    <row r="7" spans="1:39" ht="26.65" customHeight="1" x14ac:dyDescent="0.2">
      <c r="A7" s="82"/>
      <c r="B7" s="9" t="s">
        <v>10</v>
      </c>
      <c r="C7" s="24">
        <v>2.1200545228522508E-2</v>
      </c>
      <c r="D7" s="24">
        <v>2.1670499324068393E-2</v>
      </c>
      <c r="E7" s="24">
        <v>1.5899999999999997E-2</v>
      </c>
      <c r="F7" s="24">
        <v>1.7583843642392342E-2</v>
      </c>
      <c r="G7" s="24">
        <v>2.035E-2</v>
      </c>
      <c r="H7" s="24">
        <v>1.652E-2</v>
      </c>
      <c r="I7" s="24">
        <v>1.7180000000000001E-2</v>
      </c>
      <c r="J7" s="24">
        <v>1.7840000000000002E-2</v>
      </c>
      <c r="K7" s="24">
        <v>2.1749999999999999E-2</v>
      </c>
      <c r="L7" s="24">
        <v>1.848E-2</v>
      </c>
      <c r="M7" s="24">
        <v>1.9089999999999999E-2</v>
      </c>
      <c r="N7" s="24">
        <v>2.6449999999999998E-2</v>
      </c>
      <c r="O7" s="24">
        <v>4.8070000000000002E-2</v>
      </c>
      <c r="P7" s="24">
        <v>5.3800000000000001E-2</v>
      </c>
      <c r="Q7" s="24">
        <v>5.5759999999999997E-2</v>
      </c>
      <c r="R7" s="24">
        <v>5.1570000000000005E-2</v>
      </c>
      <c r="S7" s="24">
        <v>4.6240000000000003E-2</v>
      </c>
      <c r="T7" s="24">
        <v>4.4480000000000006E-2</v>
      </c>
      <c r="U7" s="24">
        <v>4.0719999999999999E-2</v>
      </c>
      <c r="V7" s="24">
        <v>3.2009999999999997E-2</v>
      </c>
      <c r="W7" s="24">
        <v>3.5720000000000002E-2</v>
      </c>
      <c r="X7" s="24">
        <v>3.5209999999999998E-2</v>
      </c>
      <c r="Y7" s="24">
        <v>4.0940000000000004E-2</v>
      </c>
      <c r="Z7" s="24">
        <v>3.8530000000000002E-2</v>
      </c>
      <c r="AA7" s="24">
        <v>3.7580000000000002E-2</v>
      </c>
      <c r="AB7" s="24">
        <v>4.233E-2</v>
      </c>
      <c r="AC7" s="24">
        <v>4.5129999999999997E-2</v>
      </c>
      <c r="AD7" s="51">
        <v>5.851E-2</v>
      </c>
      <c r="AE7" s="55">
        <f t="shared" si="7"/>
        <v>0.2964768446709507</v>
      </c>
      <c r="AF7" s="25">
        <f t="shared" si="0"/>
        <v>6.6146940703992366E-2</v>
      </c>
      <c r="AG7" s="17">
        <f t="shared" si="1"/>
        <v>0.20090473656200089</v>
      </c>
      <c r="AH7" s="17">
        <f t="shared" si="2"/>
        <v>0.8174060895454246</v>
      </c>
      <c r="AI7" s="17">
        <f t="shared" si="3"/>
        <v>0.77259592123324838</v>
      </c>
      <c r="AJ7" s="17">
        <f t="shared" si="4"/>
        <v>0.99664676279412978</v>
      </c>
      <c r="AK7" s="17">
        <f t="shared" si="5"/>
        <v>1.1287188378194914</v>
      </c>
      <c r="AL7" s="17">
        <f t="shared" si="6"/>
        <v>1.7598346820478274</v>
      </c>
      <c r="AM7" s="68"/>
    </row>
    <row r="8" spans="1:39" ht="12.95" customHeight="1" x14ac:dyDescent="0.2">
      <c r="A8" s="82"/>
      <c r="B8" s="9" t="s">
        <v>11</v>
      </c>
      <c r="C8" s="24">
        <v>0.14968291485000002</v>
      </c>
      <c r="D8" s="24">
        <v>0.15145824699999999</v>
      </c>
      <c r="E8" s="24">
        <v>0.12987000000000001</v>
      </c>
      <c r="F8" s="24">
        <v>0.20451561215</v>
      </c>
      <c r="G8" s="24">
        <v>0.20308999999999999</v>
      </c>
      <c r="H8" s="24">
        <v>0.21901000000000001</v>
      </c>
      <c r="I8" s="24">
        <v>0.23737</v>
      </c>
      <c r="J8" s="24">
        <v>0.24254000000000001</v>
      </c>
      <c r="K8" s="24">
        <v>0.25933</v>
      </c>
      <c r="L8" s="24">
        <v>0.27189000000000002</v>
      </c>
      <c r="M8" s="24">
        <v>0.28848000000000001</v>
      </c>
      <c r="N8" s="24">
        <v>0.29487999999999998</v>
      </c>
      <c r="O8" s="24">
        <v>0.28983999999999999</v>
      </c>
      <c r="P8" s="24">
        <v>0.29289999999999999</v>
      </c>
      <c r="Q8" s="24">
        <v>0.29753000000000002</v>
      </c>
      <c r="R8" s="24">
        <v>0.30552000000000001</v>
      </c>
      <c r="S8" s="24">
        <v>0.31642999999999999</v>
      </c>
      <c r="T8" s="24">
        <v>0.30482999999999999</v>
      </c>
      <c r="U8" s="24">
        <v>0.31620999999999999</v>
      </c>
      <c r="V8" s="24">
        <v>0.32189000000000001</v>
      </c>
      <c r="W8" s="24">
        <v>0.31774000000000002</v>
      </c>
      <c r="X8" s="24">
        <v>0.30936000000000002</v>
      </c>
      <c r="Y8" s="24">
        <v>0.31047999999999998</v>
      </c>
      <c r="Z8" s="24">
        <v>0.29936000000000001</v>
      </c>
      <c r="AA8" s="24">
        <v>0.28144999999999998</v>
      </c>
      <c r="AB8" s="24">
        <v>0.27088000000000001</v>
      </c>
      <c r="AC8" s="24">
        <v>0.26745999999999998</v>
      </c>
      <c r="AD8" s="51">
        <v>0.26057999999999998</v>
      </c>
      <c r="AE8" s="55">
        <f t="shared" si="7"/>
        <v>-2.5723472668810282E-2</v>
      </c>
      <c r="AF8" s="25">
        <f t="shared" si="0"/>
        <v>-1.2625516834022571E-2</v>
      </c>
      <c r="AG8" s="17">
        <f t="shared" si="1"/>
        <v>-4.9706875111032167E-2</v>
      </c>
      <c r="AH8" s="17">
        <f t="shared" si="2"/>
        <v>0.99996105300323779</v>
      </c>
      <c r="AI8" s="17">
        <f t="shared" si="3"/>
        <v>0.88030811854543434</v>
      </c>
      <c r="AJ8" s="17">
        <f t="shared" si="4"/>
        <v>0.80969217676883032</v>
      </c>
      <c r="AK8" s="17">
        <f t="shared" si="5"/>
        <v>0.78684387772663655</v>
      </c>
      <c r="AL8" s="17">
        <f t="shared" si="6"/>
        <v>0.74088004807450447</v>
      </c>
      <c r="AM8" s="68"/>
    </row>
    <row r="9" spans="1:39" ht="24.75" customHeight="1" x14ac:dyDescent="0.2">
      <c r="A9" s="82"/>
      <c r="B9" s="9" t="s">
        <v>12</v>
      </c>
      <c r="C9" s="24">
        <v>5.210862305739461E-2</v>
      </c>
      <c r="D9" s="24">
        <v>5.1407731785144212E-2</v>
      </c>
      <c r="E9" s="24">
        <v>2.7020000000000002E-2</v>
      </c>
      <c r="F9" s="24">
        <v>2.4255715746456363E-2</v>
      </c>
      <c r="G9" s="24">
        <v>2.9300000000000003E-2</v>
      </c>
      <c r="H9" s="24">
        <v>2.3989999999999997E-2</v>
      </c>
      <c r="I9" s="24">
        <v>2.4870000000000003E-2</v>
      </c>
      <c r="J9" s="24">
        <v>2.1660000000000002E-2</v>
      </c>
      <c r="K9" s="24">
        <v>2.206E-2</v>
      </c>
      <c r="L9" s="24">
        <v>2.4740000000000002E-2</v>
      </c>
      <c r="M9" s="24">
        <v>2.196E-2</v>
      </c>
      <c r="N9" s="24">
        <v>2.2430000000000002E-2</v>
      </c>
      <c r="O9" s="24">
        <v>2.3000000000000003E-2</v>
      </c>
      <c r="P9" s="24">
        <v>2.2339999999999999E-2</v>
      </c>
      <c r="Q9" s="24">
        <v>1.8770000000000002E-2</v>
      </c>
      <c r="R9" s="24">
        <v>9.5700000000000004E-3</v>
      </c>
      <c r="S9" s="24">
        <v>7.2299999999999994E-3</v>
      </c>
      <c r="T9" s="24">
        <v>8.1599999999999989E-3</v>
      </c>
      <c r="U9" s="24">
        <v>9.3900000000000008E-3</v>
      </c>
      <c r="V9" s="24">
        <v>9.7999999999999997E-3</v>
      </c>
      <c r="W9" s="24">
        <v>9.5399999999999999E-3</v>
      </c>
      <c r="X9" s="24">
        <v>1.0359999999999999E-2</v>
      </c>
      <c r="Y9" s="24">
        <v>9.3999999999999986E-3</v>
      </c>
      <c r="Z9" s="24">
        <v>9.0799999999999995E-3</v>
      </c>
      <c r="AA9" s="24">
        <v>8.9899999999999997E-3</v>
      </c>
      <c r="AB9" s="24">
        <v>8.4499999999999992E-3</v>
      </c>
      <c r="AC9" s="24">
        <v>8.77E-3</v>
      </c>
      <c r="AD9" s="51">
        <v>1.0659999999999999E-2</v>
      </c>
      <c r="AE9" s="55">
        <f t="shared" si="7"/>
        <v>0.21550741163055864</v>
      </c>
      <c r="AF9" s="25">
        <f t="shared" si="0"/>
        <v>3.7869822485207205E-2</v>
      </c>
      <c r="AG9" s="17">
        <f t="shared" si="1"/>
        <v>-2.4471635150166822E-2</v>
      </c>
      <c r="AH9" s="17">
        <f t="shared" si="2"/>
        <v>-0.82574860997576338</v>
      </c>
      <c r="AI9" s="17">
        <f t="shared" si="3"/>
        <v>-0.82747577133062911</v>
      </c>
      <c r="AJ9" s="17">
        <f t="shared" si="4"/>
        <v>-0.83783873945982379</v>
      </c>
      <c r="AK9" s="17">
        <f t="shared" si="5"/>
        <v>-0.83169772130918995</v>
      </c>
      <c r="AL9" s="17">
        <f t="shared" si="6"/>
        <v>-0.7954273328570084</v>
      </c>
      <c r="AM9" s="68"/>
    </row>
    <row r="10" spans="1:39" ht="12.75" customHeight="1" x14ac:dyDescent="0.2">
      <c r="A10" s="83"/>
      <c r="B10" s="15" t="s">
        <v>8</v>
      </c>
      <c r="C10" s="26">
        <f t="shared" ref="C10:H10" si="8">C5+C6+C7+C8+C9</f>
        <v>0.31358354313623604</v>
      </c>
      <c r="D10" s="26">
        <f t="shared" si="8"/>
        <v>0.33315587597460761</v>
      </c>
      <c r="E10" s="26">
        <f t="shared" si="8"/>
        <v>0.23774000000000001</v>
      </c>
      <c r="F10" s="26">
        <f t="shared" si="8"/>
        <v>0.31175083826775074</v>
      </c>
      <c r="G10" s="26">
        <f t="shared" si="8"/>
        <v>0.31239</v>
      </c>
      <c r="H10" s="26">
        <f t="shared" si="8"/>
        <v>0.30582999999999999</v>
      </c>
      <c r="I10" s="26">
        <f t="shared" ref="I10:AD10" si="9">I5+I6+I7+I8+I9</f>
        <v>0.3306</v>
      </c>
      <c r="J10" s="26">
        <f t="shared" si="9"/>
        <v>0.32996999999999999</v>
      </c>
      <c r="K10" s="26">
        <f t="shared" si="9"/>
        <v>0.37222000000000005</v>
      </c>
      <c r="L10" s="26">
        <f t="shared" si="9"/>
        <v>0.36124000000000001</v>
      </c>
      <c r="M10" s="26">
        <f t="shared" si="9"/>
        <v>0.36909999999999998</v>
      </c>
      <c r="N10" s="26">
        <f t="shared" si="9"/>
        <v>0.39964</v>
      </c>
      <c r="O10" s="26">
        <f t="shared" si="9"/>
        <v>0.42860999999999999</v>
      </c>
      <c r="P10" s="26">
        <f t="shared" si="9"/>
        <v>0.44001999999999997</v>
      </c>
      <c r="Q10" s="26">
        <f t="shared" si="9"/>
        <v>0.45759</v>
      </c>
      <c r="R10" s="26">
        <f t="shared" si="9"/>
        <v>0.60605999999999993</v>
      </c>
      <c r="S10" s="26">
        <f t="shared" si="9"/>
        <v>0.49379000000000001</v>
      </c>
      <c r="T10" s="26">
        <f t="shared" si="9"/>
        <v>0.51463999999999999</v>
      </c>
      <c r="U10" s="26">
        <f t="shared" si="9"/>
        <v>0.45333000000000001</v>
      </c>
      <c r="V10" s="26">
        <f t="shared" si="9"/>
        <v>0.40639999999999998</v>
      </c>
      <c r="W10" s="26">
        <f t="shared" si="9"/>
        <v>0.39873999999999998</v>
      </c>
      <c r="X10" s="26">
        <f t="shared" si="9"/>
        <v>0.38362000000000002</v>
      </c>
      <c r="Y10" s="26">
        <f t="shared" si="9"/>
        <v>0.39367000000000002</v>
      </c>
      <c r="Z10" s="26">
        <f t="shared" si="9"/>
        <v>0.37390000000000001</v>
      </c>
      <c r="AA10" s="26">
        <f t="shared" si="9"/>
        <v>0.35328999999999999</v>
      </c>
      <c r="AB10" s="26">
        <f t="shared" si="9"/>
        <v>0.35194000000000003</v>
      </c>
      <c r="AC10" s="26">
        <f t="shared" si="9"/>
        <v>0.35075999999999996</v>
      </c>
      <c r="AD10" s="26">
        <f t="shared" si="9"/>
        <v>0.35849999999999999</v>
      </c>
      <c r="AE10" s="54">
        <f t="shared" si="7"/>
        <v>2.2066370167636063E-2</v>
      </c>
      <c r="AF10" s="27">
        <f t="shared" si="0"/>
        <v>-3.3528442348129506E-3</v>
      </c>
      <c r="AG10" s="18">
        <f t="shared" si="1"/>
        <v>-7.1612556256900346E-3</v>
      </c>
      <c r="AH10" s="18">
        <f t="shared" si="2"/>
        <v>0.19234573428350973</v>
      </c>
      <c r="AI10" s="18">
        <f t="shared" si="3"/>
        <v>0.12662162199791691</v>
      </c>
      <c r="AJ10" s="18">
        <f t="shared" si="4"/>
        <v>0.12231654914078213</v>
      </c>
      <c r="AK10" s="18">
        <f t="shared" si="5"/>
        <v>0.11855359656936029</v>
      </c>
      <c r="AL10" s="18">
        <f t="shared" si="6"/>
        <v>0.14323601428360044</v>
      </c>
      <c r="AM10" s="68"/>
    </row>
    <row r="11" spans="1:39" ht="12.75" customHeight="1" x14ac:dyDescent="0.2">
      <c r="A11" s="76" t="s">
        <v>20</v>
      </c>
      <c r="B11" s="9" t="s">
        <v>21</v>
      </c>
      <c r="C11" s="24">
        <v>1.8632812000000002E-2</v>
      </c>
      <c r="D11" s="24">
        <v>2.0760654999999999E-2</v>
      </c>
      <c r="E11" s="24">
        <v>1.3569999999999999E-2</v>
      </c>
      <c r="F11" s="24">
        <v>1.0245229E-2</v>
      </c>
      <c r="G11" s="24">
        <v>8.1100000000000009E-3</v>
      </c>
      <c r="H11" s="24">
        <v>9.7400000000000004E-3</v>
      </c>
      <c r="I11" s="24">
        <v>1.0679999999999999E-2</v>
      </c>
      <c r="J11" s="24">
        <v>1.2140000000000001E-2</v>
      </c>
      <c r="K11" s="28">
        <v>9.7769999999999996E-2</v>
      </c>
      <c r="L11" s="24">
        <v>1.1040000000000001E-2</v>
      </c>
      <c r="M11" s="24">
        <v>9.2700000000000005E-3</v>
      </c>
      <c r="N11" s="24">
        <v>1.0140000000000001E-2</v>
      </c>
      <c r="O11" s="24">
        <v>1.023E-2</v>
      </c>
      <c r="P11" s="24">
        <v>1.017E-2</v>
      </c>
      <c r="Q11" s="24">
        <v>1.1019999999999999E-2</v>
      </c>
      <c r="R11" s="24">
        <v>1.1659999999999998E-2</v>
      </c>
      <c r="S11" s="24">
        <v>1.2589999999999999E-2</v>
      </c>
      <c r="T11" s="24">
        <v>1.5220000000000001E-2</v>
      </c>
      <c r="U11" s="24">
        <v>1.5359999999999997E-2</v>
      </c>
      <c r="V11" s="24">
        <v>1.2659999999999999E-2</v>
      </c>
      <c r="W11" s="24">
        <v>1.363E-2</v>
      </c>
      <c r="X11" s="24">
        <v>1.2969999999999999E-2</v>
      </c>
      <c r="Y11" s="24">
        <v>1.268E-2</v>
      </c>
      <c r="Z11" s="24">
        <v>1.302E-2</v>
      </c>
      <c r="AA11" s="24">
        <v>1.3010000000000001E-2</v>
      </c>
      <c r="AB11" s="24">
        <v>1.3149999999999998E-2</v>
      </c>
      <c r="AC11" s="24">
        <v>1.3249999999999998E-2</v>
      </c>
      <c r="AD11" s="51">
        <v>1.18E-2</v>
      </c>
      <c r="AE11" s="55">
        <f t="shared" si="7"/>
        <v>-0.10943396226415082</v>
      </c>
      <c r="AF11" s="25">
        <f t="shared" si="0"/>
        <v>7.6045627376425404E-3</v>
      </c>
      <c r="AG11" s="17">
        <f t="shared" si="1"/>
        <v>1.8447348193696936E-2</v>
      </c>
      <c r="AH11" s="17">
        <f t="shared" si="2"/>
        <v>-0.30123268565152705</v>
      </c>
      <c r="AI11" s="17">
        <f t="shared" si="3"/>
        <v>-0.30176937329695597</v>
      </c>
      <c r="AJ11" s="17">
        <f t="shared" si="4"/>
        <v>-0.29425574626095102</v>
      </c>
      <c r="AK11" s="17">
        <f t="shared" si="5"/>
        <v>-0.28888886980666167</v>
      </c>
      <c r="AL11" s="17">
        <f t="shared" si="6"/>
        <v>-0.36670857839385712</v>
      </c>
      <c r="AM11" s="68"/>
    </row>
    <row r="12" spans="1:39" ht="12.75" customHeight="1" x14ac:dyDescent="0.2">
      <c r="A12" s="77"/>
      <c r="B12" s="9" t="s">
        <v>22</v>
      </c>
      <c r="C12" s="24">
        <v>4.9568362109192712E-5</v>
      </c>
      <c r="D12" s="24">
        <v>2.9741017265515629E-5</v>
      </c>
      <c r="E12" s="24">
        <v>1.0000000000000001E-5</v>
      </c>
      <c r="F12" s="24">
        <v>9.7993467102193186E-6</v>
      </c>
      <c r="G12" s="24">
        <v>1.0000000000000001E-5</v>
      </c>
      <c r="H12" s="24">
        <v>1.0000000000000001E-5</v>
      </c>
      <c r="I12" s="24">
        <v>5.0000000000000002E-5</v>
      </c>
      <c r="J12" s="24">
        <v>5.0000000000000002E-5</v>
      </c>
      <c r="K12" s="24">
        <v>3.0000000000000001E-5</v>
      </c>
      <c r="L12" s="24">
        <v>3.0000000000000001E-5</v>
      </c>
      <c r="M12" s="24">
        <v>3.0000000000000001E-5</v>
      </c>
      <c r="N12" s="24">
        <v>3.0000000000000001E-5</v>
      </c>
      <c r="O12" s="24">
        <v>4.0000000000000003E-5</v>
      </c>
      <c r="P12" s="24">
        <v>4.0000000000000003E-5</v>
      </c>
      <c r="Q12" s="24">
        <v>5.0000000000000002E-5</v>
      </c>
      <c r="R12" s="24">
        <v>5.0000000000000002E-5</v>
      </c>
      <c r="S12" s="24">
        <v>6.0000000000000002E-5</v>
      </c>
      <c r="T12" s="24">
        <v>6.0000000000000002E-5</v>
      </c>
      <c r="U12" s="24">
        <v>6.0000000000000002E-5</v>
      </c>
      <c r="V12" s="24">
        <v>5.0000000000000002E-5</v>
      </c>
      <c r="W12" s="24">
        <v>6.0000000000000002E-5</v>
      </c>
      <c r="X12" s="24">
        <v>5.0000000000000002E-5</v>
      </c>
      <c r="Y12" s="24">
        <v>5.0000000000000002E-5</v>
      </c>
      <c r="Z12" s="24">
        <v>5.0000000000000002E-5</v>
      </c>
      <c r="AA12" s="24">
        <v>5.0000000000000002E-5</v>
      </c>
      <c r="AB12" s="24">
        <v>4.0000000000000003E-5</v>
      </c>
      <c r="AC12" s="24">
        <v>4.0000000000000003E-5</v>
      </c>
      <c r="AD12" s="51">
        <v>5.0000000000000002E-5</v>
      </c>
      <c r="AE12" s="55">
        <f t="shared" si="7"/>
        <v>0.24999999999999994</v>
      </c>
      <c r="AF12" s="25">
        <f t="shared" si="0"/>
        <v>0</v>
      </c>
      <c r="AG12" s="17">
        <f t="shared" si="1"/>
        <v>-0.19999999999999998</v>
      </c>
      <c r="AH12" s="17">
        <f t="shared" si="2"/>
        <v>8.707931277947974E-3</v>
      </c>
      <c r="AI12" s="17">
        <f t="shared" si="3"/>
        <v>8.707931277947974E-3</v>
      </c>
      <c r="AJ12" s="17">
        <f t="shared" si="4"/>
        <v>-0.19303365497764161</v>
      </c>
      <c r="AK12" s="17">
        <f t="shared" si="5"/>
        <v>-0.19303365497764161</v>
      </c>
      <c r="AL12" s="17">
        <f t="shared" si="6"/>
        <v>8.707931277947974E-3</v>
      </c>
      <c r="AM12" s="68"/>
    </row>
    <row r="13" spans="1:39" ht="12.75" customHeight="1" x14ac:dyDescent="0.2">
      <c r="A13" s="78"/>
      <c r="B13" s="15" t="s">
        <v>8</v>
      </c>
      <c r="C13" s="26">
        <f t="shared" ref="C13:K13" si="10">C11+C12</f>
        <v>1.8682380362109195E-2</v>
      </c>
      <c r="D13" s="26">
        <f t="shared" si="10"/>
        <v>2.0790396017265515E-2</v>
      </c>
      <c r="E13" s="26">
        <f t="shared" si="10"/>
        <v>1.3579999999999998E-2</v>
      </c>
      <c r="F13" s="26">
        <f t="shared" si="10"/>
        <v>1.0255028346710219E-2</v>
      </c>
      <c r="G13" s="26">
        <f t="shared" si="10"/>
        <v>8.1200000000000005E-3</v>
      </c>
      <c r="H13" s="26">
        <f t="shared" si="10"/>
        <v>9.75E-3</v>
      </c>
      <c r="I13" s="26">
        <f t="shared" si="10"/>
        <v>1.0729999999999998E-2</v>
      </c>
      <c r="J13" s="26">
        <f t="shared" si="10"/>
        <v>1.2190000000000001E-2</v>
      </c>
      <c r="K13" s="26">
        <f t="shared" si="10"/>
        <v>9.7799999999999998E-2</v>
      </c>
      <c r="L13" s="26">
        <f t="shared" ref="L13:AD13" si="11">L11+L12</f>
        <v>1.1070000000000002E-2</v>
      </c>
      <c r="M13" s="26">
        <f t="shared" si="11"/>
        <v>9.300000000000001E-3</v>
      </c>
      <c r="N13" s="26">
        <f t="shared" si="11"/>
        <v>1.0170000000000002E-2</v>
      </c>
      <c r="O13" s="26">
        <f t="shared" si="11"/>
        <v>1.027E-2</v>
      </c>
      <c r="P13" s="26">
        <f t="shared" si="11"/>
        <v>1.021E-2</v>
      </c>
      <c r="Q13" s="26">
        <f t="shared" si="11"/>
        <v>1.1069999999999998E-2</v>
      </c>
      <c r="R13" s="26">
        <f t="shared" si="11"/>
        <v>1.1709999999999998E-2</v>
      </c>
      <c r="S13" s="26">
        <f t="shared" si="11"/>
        <v>1.2649999999999998E-2</v>
      </c>
      <c r="T13" s="26">
        <f t="shared" si="11"/>
        <v>1.528E-2</v>
      </c>
      <c r="U13" s="26">
        <f t="shared" si="11"/>
        <v>1.5419999999999996E-2</v>
      </c>
      <c r="V13" s="26">
        <f t="shared" si="11"/>
        <v>1.2709999999999999E-2</v>
      </c>
      <c r="W13" s="26">
        <f t="shared" si="11"/>
        <v>1.3689999999999999E-2</v>
      </c>
      <c r="X13" s="26">
        <f t="shared" si="11"/>
        <v>1.3019999999999999E-2</v>
      </c>
      <c r="Y13" s="26">
        <f t="shared" si="11"/>
        <v>1.273E-2</v>
      </c>
      <c r="Z13" s="26">
        <f t="shared" si="11"/>
        <v>1.307E-2</v>
      </c>
      <c r="AA13" s="26">
        <f t="shared" si="11"/>
        <v>1.306E-2</v>
      </c>
      <c r="AB13" s="26">
        <f t="shared" si="11"/>
        <v>1.3189999999999999E-2</v>
      </c>
      <c r="AC13" s="26">
        <f t="shared" si="11"/>
        <v>1.3289999999999998E-2</v>
      </c>
      <c r="AD13" s="26">
        <f t="shared" si="11"/>
        <v>1.1849999999999999E-2</v>
      </c>
      <c r="AE13" s="54">
        <f t="shared" si="7"/>
        <v>-0.10835214446952587</v>
      </c>
      <c r="AF13" s="27">
        <f t="shared" si="0"/>
        <v>7.5815011372251254E-3</v>
      </c>
      <c r="AG13" s="18">
        <f t="shared" si="1"/>
        <v>1.7611026033690472E-2</v>
      </c>
      <c r="AH13" s="18">
        <f t="shared" si="2"/>
        <v>-0.3004103467185576</v>
      </c>
      <c r="AI13" s="18">
        <f t="shared" si="3"/>
        <v>-0.3009456104165541</v>
      </c>
      <c r="AJ13" s="18">
        <f t="shared" si="4"/>
        <v>-0.29398718234259952</v>
      </c>
      <c r="AK13" s="18">
        <f t="shared" si="5"/>
        <v>-0.28863454536263444</v>
      </c>
      <c r="AL13" s="18">
        <f t="shared" si="6"/>
        <v>-0.36571251787413223</v>
      </c>
      <c r="AM13" s="68"/>
    </row>
    <row r="14" spans="1:39" s="5" customFormat="1" ht="22.15" customHeight="1" x14ac:dyDescent="0.2">
      <c r="A14" s="88" t="s">
        <v>23</v>
      </c>
      <c r="B14" s="89"/>
      <c r="C14" s="24">
        <v>3.9518693890199998E-2</v>
      </c>
      <c r="D14" s="24">
        <v>3.9941544600162499E-2</v>
      </c>
      <c r="E14" s="24">
        <v>3.5150000000000001E-2</v>
      </c>
      <c r="F14" s="24">
        <v>3.03133885344E-2</v>
      </c>
      <c r="G14" s="24">
        <v>2.878E-2</v>
      </c>
      <c r="H14" s="24">
        <v>4.0410000000000001E-2</v>
      </c>
      <c r="I14" s="24">
        <v>3.9559999999999998E-2</v>
      </c>
      <c r="J14" s="24">
        <v>3.9599999999999996E-2</v>
      </c>
      <c r="K14" s="24">
        <v>3.9410000000000001E-2</v>
      </c>
      <c r="L14" s="24">
        <v>3.7780000000000001E-2</v>
      </c>
      <c r="M14" s="24">
        <v>4.5759999999999995E-2</v>
      </c>
      <c r="N14" s="24">
        <v>4.5069999999999999E-2</v>
      </c>
      <c r="O14" s="24">
        <v>3.9410000000000001E-2</v>
      </c>
      <c r="P14" s="24">
        <v>3.6960000000000007E-2</v>
      </c>
      <c r="Q14" s="24">
        <v>3.986E-2</v>
      </c>
      <c r="R14" s="24">
        <v>3.7669999999999995E-2</v>
      </c>
      <c r="S14" s="24">
        <v>3.3450000000000001E-2</v>
      </c>
      <c r="T14" s="24">
        <v>3.313E-2</v>
      </c>
      <c r="U14" s="24">
        <v>3.356E-2</v>
      </c>
      <c r="V14" s="24">
        <v>2.4080000000000001E-2</v>
      </c>
      <c r="W14" s="24">
        <v>2.2120000000000001E-2</v>
      </c>
      <c r="X14" s="24">
        <v>2.5590000000000002E-2</v>
      </c>
      <c r="Y14" s="24">
        <v>2.8659999999999998E-2</v>
      </c>
      <c r="Z14" s="24">
        <v>2.9769999999999998E-2</v>
      </c>
      <c r="AA14" s="24">
        <v>3.1E-2</v>
      </c>
      <c r="AB14" s="24">
        <v>3.065E-2</v>
      </c>
      <c r="AC14" s="24">
        <v>2.2720000000000001E-2</v>
      </c>
      <c r="AD14" s="53">
        <v>2.2720000000000001E-2</v>
      </c>
      <c r="AE14" s="55">
        <f t="shared" si="7"/>
        <v>0</v>
      </c>
      <c r="AF14" s="25">
        <f t="shared" si="0"/>
        <v>-0.2587275693311582</v>
      </c>
      <c r="AG14" s="17">
        <f t="shared" si="1"/>
        <v>-0.26709677419354838</v>
      </c>
      <c r="AH14" s="17">
        <f t="shared" si="2"/>
        <v>-0.24668562977526742</v>
      </c>
      <c r="AI14" s="17">
        <f t="shared" si="3"/>
        <v>-0.21556111934945546</v>
      </c>
      <c r="AJ14" s="17">
        <f t="shared" si="4"/>
        <v>-0.22441768735680032</v>
      </c>
      <c r="AK14" s="17">
        <f t="shared" si="5"/>
        <v>-0.42508221392321377</v>
      </c>
      <c r="AL14" s="17">
        <f t="shared" si="6"/>
        <v>-0.42508221392321377</v>
      </c>
      <c r="AM14" s="68"/>
    </row>
    <row r="15" spans="1:39" ht="12.75" customHeight="1" x14ac:dyDescent="0.2">
      <c r="A15" s="94" t="s">
        <v>0</v>
      </c>
      <c r="B15" s="94"/>
      <c r="C15" s="24">
        <v>1.4288735571575428E-3</v>
      </c>
      <c r="D15" s="28">
        <v>1.4930962503753851E-3</v>
      </c>
      <c r="E15" s="24">
        <v>6.5800000000000008E-3</v>
      </c>
      <c r="F15" s="24">
        <v>6.9423870227709478E-3</v>
      </c>
      <c r="G15" s="24">
        <v>2.6199999999999999E-3</v>
      </c>
      <c r="H15" s="24">
        <v>1.8500000000000001E-3</v>
      </c>
      <c r="I15" s="24">
        <v>1.9599999999999999E-3</v>
      </c>
      <c r="J15" s="24">
        <v>2.0899999999999998E-3</v>
      </c>
      <c r="K15" s="24">
        <v>2.8999999999999998E-3</v>
      </c>
      <c r="L15" s="24">
        <v>2.6900000000000001E-3</v>
      </c>
      <c r="M15" s="24">
        <v>1.89E-3</v>
      </c>
      <c r="N15" s="24">
        <v>2.7899999999999999E-3</v>
      </c>
      <c r="O15" s="24">
        <v>3.48E-3</v>
      </c>
      <c r="P15" s="24">
        <v>3.2799999999999999E-3</v>
      </c>
      <c r="Q15" s="24">
        <v>2.8000000000000004E-3</v>
      </c>
      <c r="R15" s="24">
        <v>5.0299999999999997E-3</v>
      </c>
      <c r="S15" s="24">
        <v>4.5500000000000002E-3</v>
      </c>
      <c r="T15" s="24">
        <v>6.4799999999999996E-3</v>
      </c>
      <c r="U15" s="24">
        <v>7.8100000000000001E-3</v>
      </c>
      <c r="V15" s="24">
        <v>7.6500000000000005E-3</v>
      </c>
      <c r="W15" s="24">
        <v>7.3200000000000001E-3</v>
      </c>
      <c r="X15" s="24">
        <v>5.3899999999999998E-3</v>
      </c>
      <c r="Y15" s="24">
        <v>2.2100000000000002E-3</v>
      </c>
      <c r="Z15" s="24">
        <v>1.97E-3</v>
      </c>
      <c r="AA15" s="24">
        <v>1.8800000000000002E-3</v>
      </c>
      <c r="AB15" s="24">
        <v>2.0899999999999998E-3</v>
      </c>
      <c r="AC15" s="24">
        <v>1.6000000000000001E-3</v>
      </c>
      <c r="AD15" s="51">
        <v>2.1099999999999999E-3</v>
      </c>
      <c r="AE15" s="55">
        <f t="shared" si="7"/>
        <v>0.31874999999999987</v>
      </c>
      <c r="AF15" s="29">
        <f t="shared" si="0"/>
        <v>-0.23444976076555016</v>
      </c>
      <c r="AG15" s="13">
        <f t="shared" si="1"/>
        <v>-0.14893617021276598</v>
      </c>
      <c r="AH15" s="13">
        <f t="shared" si="2"/>
        <v>0.37870841694272772</v>
      </c>
      <c r="AI15" s="13">
        <f t="shared" si="3"/>
        <v>0.31572173799610581</v>
      </c>
      <c r="AJ15" s="13">
        <f t="shared" si="4"/>
        <v>0.46269065553822375</v>
      </c>
      <c r="AK15" s="13">
        <f t="shared" si="5"/>
        <v>0.11976318127328149</v>
      </c>
      <c r="AL15" s="17">
        <f t="shared" si="6"/>
        <v>0.47668769530413979</v>
      </c>
      <c r="AM15" s="68"/>
    </row>
    <row r="16" spans="1:39" ht="15.75" x14ac:dyDescent="0.2">
      <c r="A16" s="93" t="s">
        <v>9</v>
      </c>
      <c r="B16" s="93"/>
      <c r="C16" s="16">
        <f>C10+C13+C14+C15</f>
        <v>0.37321349094570277</v>
      </c>
      <c r="D16" s="16">
        <f t="shared" ref="D16:N16" si="12">D10+D13+D14+D15</f>
        <v>0.395380912842411</v>
      </c>
      <c r="E16" s="16">
        <f t="shared" si="12"/>
        <v>0.29304999999999998</v>
      </c>
      <c r="F16" s="16">
        <f t="shared" si="12"/>
        <v>0.35926164217163192</v>
      </c>
      <c r="G16" s="16">
        <f t="shared" si="12"/>
        <v>0.35191</v>
      </c>
      <c r="H16" s="16">
        <f t="shared" si="12"/>
        <v>0.35783999999999999</v>
      </c>
      <c r="I16" s="16">
        <f t="shared" si="12"/>
        <v>0.38285000000000002</v>
      </c>
      <c r="J16" s="16">
        <f t="shared" si="12"/>
        <v>0.38384999999999997</v>
      </c>
      <c r="K16" s="16">
        <f t="shared" si="12"/>
        <v>0.51233000000000006</v>
      </c>
      <c r="L16" s="16">
        <f t="shared" si="12"/>
        <v>0.41278000000000004</v>
      </c>
      <c r="M16" s="16">
        <f t="shared" si="12"/>
        <v>0.42604999999999998</v>
      </c>
      <c r="N16" s="16">
        <f t="shared" si="12"/>
        <v>0.45767000000000002</v>
      </c>
      <c r="O16" s="16">
        <f t="shared" ref="O16:AD16" si="13">O10+O13+O14+O15</f>
        <v>0.48176999999999998</v>
      </c>
      <c r="P16" s="16">
        <f t="shared" si="13"/>
        <v>0.49046999999999996</v>
      </c>
      <c r="Q16" s="16">
        <f t="shared" si="13"/>
        <v>0.51132</v>
      </c>
      <c r="R16" s="16">
        <f t="shared" si="13"/>
        <v>0.66046999999999989</v>
      </c>
      <c r="S16" s="16">
        <f t="shared" si="13"/>
        <v>0.54444000000000004</v>
      </c>
      <c r="T16" s="16">
        <f t="shared" si="13"/>
        <v>0.56952999999999998</v>
      </c>
      <c r="U16" s="16">
        <f t="shared" si="13"/>
        <v>0.51012000000000002</v>
      </c>
      <c r="V16" s="16">
        <f t="shared" si="13"/>
        <v>0.45083999999999996</v>
      </c>
      <c r="W16" s="16">
        <f t="shared" si="13"/>
        <v>0.44186999999999999</v>
      </c>
      <c r="X16" s="16">
        <f t="shared" si="13"/>
        <v>0.42762</v>
      </c>
      <c r="Y16" s="16">
        <f t="shared" si="13"/>
        <v>0.43727000000000005</v>
      </c>
      <c r="Z16" s="16">
        <f t="shared" si="13"/>
        <v>0.41871000000000008</v>
      </c>
      <c r="AA16" s="16">
        <f t="shared" si="13"/>
        <v>0.39922999999999997</v>
      </c>
      <c r="AB16" s="16">
        <f t="shared" si="13"/>
        <v>0.39787</v>
      </c>
      <c r="AC16" s="16">
        <f t="shared" si="13"/>
        <v>0.38836999999999999</v>
      </c>
      <c r="AD16" s="16">
        <f t="shared" si="13"/>
        <v>0.39517999999999998</v>
      </c>
      <c r="AE16" s="57">
        <f t="shared" si="7"/>
        <v>1.7534825037979204E-2</v>
      </c>
      <c r="AF16" s="19">
        <f t="shared" si="0"/>
        <v>-2.3877145801392437E-2</v>
      </c>
      <c r="AG16" s="19">
        <f t="shared" si="1"/>
        <v>-2.7202364551762094E-2</v>
      </c>
      <c r="AH16" s="23">
        <f t="shared" si="2"/>
        <v>0.1219047814670676</v>
      </c>
      <c r="AI16" s="23">
        <f t="shared" si="3"/>
        <v>6.9709455004889495E-2</v>
      </c>
      <c r="AJ16" s="22">
        <f t="shared" si="4"/>
        <v>6.6065428106092755E-2</v>
      </c>
      <c r="AK16" s="22">
        <f t="shared" si="5"/>
        <v>4.0610828445379735E-2</v>
      </c>
      <c r="AL16" s="19">
        <f t="shared" si="6"/>
        <v>5.8857757254796056E-2</v>
      </c>
      <c r="AM16" s="69"/>
    </row>
    <row r="17" spans="1:35" x14ac:dyDescent="0.2">
      <c r="A17" s="6" t="s">
        <v>25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4"/>
      <c r="AE17" s="4"/>
      <c r="AF17" s="4"/>
      <c r="AG17" s="4"/>
      <c r="AH17" s="4"/>
      <c r="AI17" s="4"/>
    </row>
    <row r="19" spans="1:35" ht="15.75" x14ac:dyDescent="0.25">
      <c r="A19" s="1" t="s">
        <v>26</v>
      </c>
    </row>
    <row r="20" spans="1:35" ht="13.5" customHeight="1" x14ac:dyDescent="0.2"/>
    <row r="21" spans="1:35" ht="14.1" customHeight="1" x14ac:dyDescent="0.2">
      <c r="A21" s="74" t="s">
        <v>1</v>
      </c>
      <c r="B21" s="74" t="s">
        <v>2</v>
      </c>
      <c r="C21" s="74" t="s">
        <v>5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</row>
    <row r="22" spans="1:35" x14ac:dyDescent="0.2">
      <c r="A22" s="74"/>
      <c r="B22" s="74"/>
      <c r="C22" s="48">
        <v>1990</v>
      </c>
      <c r="D22" s="48">
        <v>1991</v>
      </c>
      <c r="E22" s="48">
        <v>1992</v>
      </c>
      <c r="F22" s="48">
        <v>1993</v>
      </c>
      <c r="G22" s="48">
        <v>1994</v>
      </c>
      <c r="H22" s="48">
        <v>1995</v>
      </c>
      <c r="I22" s="48">
        <v>1996</v>
      </c>
      <c r="J22" s="48">
        <v>1997</v>
      </c>
      <c r="K22" s="48">
        <v>1998</v>
      </c>
      <c r="L22" s="48">
        <v>1999</v>
      </c>
      <c r="M22" s="48">
        <v>2000</v>
      </c>
      <c r="N22" s="48">
        <v>2001</v>
      </c>
      <c r="O22" s="48">
        <v>2002</v>
      </c>
      <c r="P22" s="48">
        <v>2003</v>
      </c>
      <c r="Q22" s="48">
        <v>2004</v>
      </c>
      <c r="R22" s="48">
        <v>2005</v>
      </c>
      <c r="S22" s="48">
        <v>2006</v>
      </c>
      <c r="T22" s="48">
        <v>2007</v>
      </c>
      <c r="U22" s="48">
        <v>2008</v>
      </c>
      <c r="V22" s="48">
        <v>2009</v>
      </c>
      <c r="W22" s="48">
        <v>2010</v>
      </c>
      <c r="X22" s="48">
        <v>2011</v>
      </c>
      <c r="Y22" s="48">
        <v>2012</v>
      </c>
      <c r="Z22" s="48">
        <v>2013</v>
      </c>
      <c r="AA22" s="48">
        <v>2014</v>
      </c>
      <c r="AB22" s="48">
        <v>2015</v>
      </c>
      <c r="AC22" s="48">
        <v>2016</v>
      </c>
      <c r="AD22" s="56">
        <v>2017</v>
      </c>
    </row>
    <row r="23" spans="1:35" ht="12.95" customHeight="1" x14ac:dyDescent="0.2">
      <c r="A23" s="81" t="s">
        <v>3</v>
      </c>
      <c r="B23" s="9" t="s">
        <v>6</v>
      </c>
      <c r="C23" s="7">
        <f t="shared" ref="C23:C34" si="14">C5/C$16</f>
        <v>0.19574607502853475</v>
      </c>
      <c r="D23" s="7">
        <f t="shared" ref="D23:AB33" si="15">D5/D$16</f>
        <v>0.22145139287564275</v>
      </c>
      <c r="E23" s="7">
        <f t="shared" si="15"/>
        <v>0.18082238525848834</v>
      </c>
      <c r="F23" s="7">
        <f t="shared" si="15"/>
        <v>0.13895912301445265</v>
      </c>
      <c r="G23" s="7">
        <f t="shared" si="15"/>
        <v>0.138899150350942</v>
      </c>
      <c r="H23" s="7">
        <f t="shared" si="15"/>
        <v>0.1064442208808406</v>
      </c>
      <c r="I23" s="7">
        <f t="shared" si="15"/>
        <v>0.10844978451090505</v>
      </c>
      <c r="J23" s="7">
        <f t="shared" si="15"/>
        <v>9.64960270939169E-2</v>
      </c>
      <c r="K23" s="7">
        <f t="shared" si="15"/>
        <v>0.10961684851560517</v>
      </c>
      <c r="L23" s="7">
        <f t="shared" si="15"/>
        <v>8.7940307185425642E-2</v>
      </c>
      <c r="M23" s="7">
        <f t="shared" si="15"/>
        <v>6.5297500293392804E-2</v>
      </c>
      <c r="N23" s="7">
        <f t="shared" si="15"/>
        <v>8.899425350143117E-2</v>
      </c>
      <c r="O23" s="7">
        <f t="shared" si="15"/>
        <v>0.10756169956618303</v>
      </c>
      <c r="P23" s="7">
        <f t="shared" si="15"/>
        <v>0.11334026545966115</v>
      </c>
      <c r="Q23" s="7">
        <f t="shared" si="15"/>
        <v>0.13283266838770241</v>
      </c>
      <c r="R23" s="7">
        <f t="shared" si="15"/>
        <v>0.33365633563977176</v>
      </c>
      <c r="S23" s="7">
        <f t="shared" si="15"/>
        <v>0.19774447138343987</v>
      </c>
      <c r="T23" s="7">
        <f t="shared" si="15"/>
        <v>0.25566695345284707</v>
      </c>
      <c r="U23" s="7">
        <f t="shared" si="15"/>
        <v>0.14126087979298987</v>
      </c>
      <c r="V23" s="7">
        <f t="shared" si="15"/>
        <v>6.4457457191021209E-2</v>
      </c>
      <c r="W23" s="7">
        <f t="shared" si="15"/>
        <v>5.2662547808178875E-2</v>
      </c>
      <c r="X23" s="7">
        <f t="shared" si="15"/>
        <v>3.9918619334923529E-2</v>
      </c>
      <c r="Y23" s="7">
        <f t="shared" si="15"/>
        <v>5.1432753218835038E-2</v>
      </c>
      <c r="Z23" s="7">
        <f t="shared" si="15"/>
        <v>3.8785794463948788E-2</v>
      </c>
      <c r="AA23" s="7">
        <f t="shared" si="15"/>
        <v>4.1003932570197632E-2</v>
      </c>
      <c r="AB23" s="7">
        <f t="shared" si="15"/>
        <v>5.0870887475808681E-2</v>
      </c>
      <c r="AC23" s="7">
        <f t="shared" ref="AC23:AD32" si="16">AC5/AC$16</f>
        <v>4.9154157118212013E-2</v>
      </c>
      <c r="AD23" s="7">
        <f t="shared" si="16"/>
        <v>4.651045093375171E-2</v>
      </c>
    </row>
    <row r="24" spans="1:35" ht="12.95" customHeight="1" x14ac:dyDescent="0.2">
      <c r="A24" s="82"/>
      <c r="B24" s="9" t="s">
        <v>7</v>
      </c>
      <c r="C24" s="7">
        <f t="shared" si="14"/>
        <v>4.6987540443845573E-2</v>
      </c>
      <c r="D24" s="7">
        <f t="shared" ref="D24:R24" si="17">D6/D$16</f>
        <v>5.3269501171885572E-2</v>
      </c>
      <c r="E24" s="7">
        <f t="shared" si="17"/>
        <v>4.0812148097594272E-2</v>
      </c>
      <c r="F24" s="7">
        <f t="shared" si="17"/>
        <v>4.3068845052509137E-2</v>
      </c>
      <c r="G24" s="7">
        <f t="shared" si="17"/>
        <v>3.0604415901793074E-2</v>
      </c>
      <c r="H24" s="7">
        <f t="shared" si="17"/>
        <v>2.2971160295103956E-2</v>
      </c>
      <c r="I24" s="7">
        <f t="shared" si="17"/>
        <v>2.5231814026381087E-2</v>
      </c>
      <c r="J24" s="7">
        <f t="shared" si="17"/>
        <v>2.8370457209847599E-2</v>
      </c>
      <c r="K24" s="7">
        <f t="shared" si="17"/>
        <v>2.5218121132863581E-2</v>
      </c>
      <c r="L24" s="7">
        <f t="shared" si="17"/>
        <v>2.38141382818935E-2</v>
      </c>
      <c r="M24" s="7">
        <f t="shared" si="17"/>
        <v>2.7578922661659431E-2</v>
      </c>
      <c r="N24" s="7">
        <f t="shared" si="17"/>
        <v>3.3102453733039092E-2</v>
      </c>
      <c r="O24" s="7">
        <f t="shared" si="17"/>
        <v>3.2961786744712208E-2</v>
      </c>
      <c r="P24" s="7">
        <f t="shared" si="17"/>
        <v>3.1378065936754546E-2</v>
      </c>
      <c r="Q24" s="7">
        <f t="shared" si="17"/>
        <v>3.4440272236564186E-2</v>
      </c>
      <c r="R24" s="7">
        <f t="shared" si="17"/>
        <v>2.8812815116507944E-2</v>
      </c>
      <c r="S24" s="7">
        <f t="shared" si="15"/>
        <v>2.9810447432223938E-2</v>
      </c>
      <c r="T24" s="7">
        <f t="shared" si="15"/>
        <v>2.0297438238547575E-2</v>
      </c>
      <c r="U24" s="7">
        <f t="shared" si="15"/>
        <v>2.9306829765545359E-2</v>
      </c>
      <c r="V24" s="7">
        <f t="shared" si="15"/>
        <v>3.0254635790967974E-2</v>
      </c>
      <c r="W24" s="7">
        <f t="shared" si="15"/>
        <v>2.8220969968542786E-2</v>
      </c>
      <c r="X24" s="7">
        <f t="shared" si="15"/>
        <v>2.717365885599364E-2</v>
      </c>
      <c r="Y24" s="7">
        <f t="shared" si="15"/>
        <v>2.3692455462300178E-2</v>
      </c>
      <c r="Z24" s="7">
        <f t="shared" si="15"/>
        <v>2.5530796971651018E-2</v>
      </c>
      <c r="AA24" s="7">
        <f t="shared" si="15"/>
        <v>2.229291385917892E-2</v>
      </c>
      <c r="AB24" s="7">
        <f t="shared" si="15"/>
        <v>2.5234373036418931E-2</v>
      </c>
      <c r="AC24" s="7">
        <f t="shared" si="16"/>
        <v>2.6546849653680767E-2</v>
      </c>
      <c r="AD24" s="7">
        <f>AD6/AD$16</f>
        <v>2.6241206538792451E-2</v>
      </c>
    </row>
    <row r="25" spans="1:35" ht="26.65" customHeight="1" x14ac:dyDescent="0.2">
      <c r="A25" s="82"/>
      <c r="B25" s="9" t="s">
        <v>10</v>
      </c>
      <c r="C25" s="7">
        <f t="shared" si="14"/>
        <v>5.6805409619039959E-2</v>
      </c>
      <c r="D25" s="7">
        <f t="shared" si="15"/>
        <v>5.4809169133325654E-2</v>
      </c>
      <c r="E25" s="7">
        <f t="shared" si="15"/>
        <v>5.4256952738440535E-2</v>
      </c>
      <c r="F25" s="7">
        <f t="shared" si="15"/>
        <v>4.8944394776194673E-2</v>
      </c>
      <c r="G25" s="7">
        <f t="shared" si="15"/>
        <v>5.7827285385467872E-2</v>
      </c>
      <c r="H25" s="7">
        <f t="shared" si="15"/>
        <v>4.6165884194053208E-2</v>
      </c>
      <c r="I25" s="7">
        <f t="shared" si="15"/>
        <v>4.4873971529319573E-2</v>
      </c>
      <c r="J25" s="7">
        <f t="shared" si="15"/>
        <v>4.6476488211540976E-2</v>
      </c>
      <c r="K25" s="7">
        <f t="shared" si="15"/>
        <v>4.2453106396268023E-2</v>
      </c>
      <c r="L25" s="7">
        <f t="shared" si="15"/>
        <v>4.4769610930762142E-2</v>
      </c>
      <c r="M25" s="7">
        <f t="shared" si="15"/>
        <v>4.4806947541368387E-2</v>
      </c>
      <c r="N25" s="7">
        <f t="shared" si="15"/>
        <v>5.7792732755041834E-2</v>
      </c>
      <c r="O25" s="7">
        <f t="shared" si="15"/>
        <v>9.9777902318533743E-2</v>
      </c>
      <c r="P25" s="7">
        <f t="shared" si="15"/>
        <v>0.10969070483413869</v>
      </c>
      <c r="Q25" s="7">
        <f t="shared" si="15"/>
        <v>0.1090510834702339</v>
      </c>
      <c r="R25" s="7">
        <f t="shared" si="15"/>
        <v>7.8080760670431681E-2</v>
      </c>
      <c r="S25" s="7">
        <f t="shared" si="15"/>
        <v>8.493130556167805E-2</v>
      </c>
      <c r="T25" s="7">
        <f t="shared" si="15"/>
        <v>7.8099485540709015E-2</v>
      </c>
      <c r="U25" s="7">
        <f t="shared" si="15"/>
        <v>7.9824355053712853E-2</v>
      </c>
      <c r="V25" s="7">
        <f t="shared" si="15"/>
        <v>7.1000798509449028E-2</v>
      </c>
      <c r="W25" s="7">
        <f t="shared" si="15"/>
        <v>8.0838255595537159E-2</v>
      </c>
      <c r="X25" s="7">
        <f t="shared" si="15"/>
        <v>8.2339460268462644E-2</v>
      </c>
      <c r="Y25" s="7">
        <f t="shared" si="15"/>
        <v>9.362636357399319E-2</v>
      </c>
      <c r="Z25" s="7">
        <f t="shared" si="15"/>
        <v>9.202073033842037E-2</v>
      </c>
      <c r="AA25" s="7">
        <f t="shared" si="15"/>
        <v>9.4131202564937511E-2</v>
      </c>
      <c r="AB25" s="7">
        <f t="shared" si="15"/>
        <v>0.10639153492346747</v>
      </c>
      <c r="AC25" s="7">
        <f t="shared" si="16"/>
        <v>0.11620362025903133</v>
      </c>
      <c r="AD25" s="7">
        <f t="shared" ref="AD25" si="18">AD7/AD$16</f>
        <v>0.14805911230325422</v>
      </c>
    </row>
    <row r="26" spans="1:35" ht="12.95" customHeight="1" x14ac:dyDescent="0.2">
      <c r="A26" s="82"/>
      <c r="B26" s="9" t="s">
        <v>11</v>
      </c>
      <c r="C26" s="7">
        <f t="shared" si="14"/>
        <v>0.40106512353214141</v>
      </c>
      <c r="D26" s="7">
        <f t="shared" si="15"/>
        <v>0.38306919246849802</v>
      </c>
      <c r="E26" s="7">
        <f t="shared" si="15"/>
        <v>0.44316669510322476</v>
      </c>
      <c r="F26" s="7">
        <f t="shared" si="15"/>
        <v>0.56926648476514974</v>
      </c>
      <c r="G26" s="7">
        <f t="shared" si="15"/>
        <v>0.57710778324003298</v>
      </c>
      <c r="H26" s="7">
        <f t="shared" si="15"/>
        <v>0.612033310976973</v>
      </c>
      <c r="I26" s="7">
        <f t="shared" si="15"/>
        <v>0.62000783596708886</v>
      </c>
      <c r="J26" s="7">
        <f t="shared" si="15"/>
        <v>0.63186140419434678</v>
      </c>
      <c r="K26" s="7">
        <f t="shared" si="15"/>
        <v>0.50617765893076727</v>
      </c>
      <c r="L26" s="7">
        <f t="shared" si="15"/>
        <v>0.65868016861282042</v>
      </c>
      <c r="M26" s="7">
        <f t="shared" si="15"/>
        <v>0.67710362633493726</v>
      </c>
      <c r="N26" s="7">
        <f t="shared" si="15"/>
        <v>0.64430703345205054</v>
      </c>
      <c r="O26" s="7">
        <f t="shared" si="15"/>
        <v>0.60161487846897899</v>
      </c>
      <c r="P26" s="7">
        <f t="shared" si="15"/>
        <v>0.59718229453381455</v>
      </c>
      <c r="Q26" s="7">
        <f t="shared" si="15"/>
        <v>0.58188609872486896</v>
      </c>
      <c r="R26" s="7">
        <f t="shared" si="15"/>
        <v>0.46257967810801409</v>
      </c>
      <c r="S26" s="7">
        <f t="shared" si="15"/>
        <v>0.58120270369554028</v>
      </c>
      <c r="T26" s="7">
        <f t="shared" si="15"/>
        <v>0.53523080434744441</v>
      </c>
      <c r="U26" s="7">
        <f t="shared" si="15"/>
        <v>0.6198737551948561</v>
      </c>
      <c r="V26" s="7">
        <f t="shared" si="15"/>
        <v>0.71397835152160416</v>
      </c>
      <c r="W26" s="7">
        <f t="shared" si="15"/>
        <v>0.71908027247833084</v>
      </c>
      <c r="X26" s="7">
        <f t="shared" si="15"/>
        <v>0.72344605023151398</v>
      </c>
      <c r="Y26" s="7">
        <f t="shared" si="15"/>
        <v>0.7100418505728725</v>
      </c>
      <c r="Z26" s="7">
        <f t="shared" si="15"/>
        <v>0.71495784671968654</v>
      </c>
      <c r="AA26" s="7">
        <f t="shared" si="15"/>
        <v>0.7049820905242592</v>
      </c>
      <c r="AB26" s="7">
        <f t="shared" si="15"/>
        <v>0.68082539522959762</v>
      </c>
      <c r="AC26" s="7">
        <f t="shared" si="16"/>
        <v>0.68867317249015114</v>
      </c>
      <c r="AD26" s="7">
        <f t="shared" ref="AD26" si="19">AD8/AD$16</f>
        <v>0.659395718406802</v>
      </c>
    </row>
    <row r="27" spans="1:35" ht="24.75" customHeight="1" x14ac:dyDescent="0.2">
      <c r="A27" s="82"/>
      <c r="B27" s="9" t="s">
        <v>12</v>
      </c>
      <c r="C27" s="7">
        <f t="shared" si="14"/>
        <v>0.13962148829441878</v>
      </c>
      <c r="D27" s="7">
        <f t="shared" si="15"/>
        <v>0.1300207726659634</v>
      </c>
      <c r="E27" s="7">
        <f t="shared" si="15"/>
        <v>9.2202695785702116E-2</v>
      </c>
      <c r="F27" s="7">
        <f t="shared" si="15"/>
        <v>6.7515461989867964E-2</v>
      </c>
      <c r="G27" s="7">
        <f t="shared" si="15"/>
        <v>8.3259924412491845E-2</v>
      </c>
      <c r="H27" s="7">
        <f t="shared" si="15"/>
        <v>6.7041135703107532E-2</v>
      </c>
      <c r="I27" s="7">
        <f t="shared" si="15"/>
        <v>6.4960167167297897E-2</v>
      </c>
      <c r="J27" s="7">
        <f t="shared" si="15"/>
        <v>5.6428292301680352E-2</v>
      </c>
      <c r="K27" s="7">
        <f t="shared" si="15"/>
        <v>4.3058185154099891E-2</v>
      </c>
      <c r="L27" s="7">
        <f t="shared" si="15"/>
        <v>5.9935074373758418E-2</v>
      </c>
      <c r="M27" s="7">
        <f t="shared" si="15"/>
        <v>5.154324609787584E-2</v>
      </c>
      <c r="N27" s="7">
        <f t="shared" si="15"/>
        <v>4.9009111368453255E-2</v>
      </c>
      <c r="O27" s="7">
        <f t="shared" si="15"/>
        <v>4.7740623118915672E-2</v>
      </c>
      <c r="P27" s="7">
        <f t="shared" si="15"/>
        <v>4.5548147695068E-2</v>
      </c>
      <c r="Q27" s="7">
        <f t="shared" si="15"/>
        <v>3.670891027145428E-2</v>
      </c>
      <c r="R27" s="7">
        <f t="shared" si="15"/>
        <v>1.448968159038261E-2</v>
      </c>
      <c r="S27" s="7">
        <f t="shared" si="15"/>
        <v>1.3279700242450957E-2</v>
      </c>
      <c r="T27" s="7">
        <f t="shared" si="15"/>
        <v>1.4327603462504168E-2</v>
      </c>
      <c r="U27" s="7">
        <f t="shared" si="15"/>
        <v>1.8407433545048226E-2</v>
      </c>
      <c r="V27" s="7">
        <f t="shared" si="15"/>
        <v>2.1737201667997516E-2</v>
      </c>
      <c r="W27" s="7">
        <f t="shared" si="15"/>
        <v>2.1590060425011881E-2</v>
      </c>
      <c r="X27" s="7">
        <f t="shared" si="15"/>
        <v>2.4227117534259386E-2</v>
      </c>
      <c r="Y27" s="7">
        <f t="shared" si="15"/>
        <v>2.1497015573901702E-2</v>
      </c>
      <c r="Z27" s="7">
        <f t="shared" si="15"/>
        <v>2.168565355496644E-2</v>
      </c>
      <c r="AA27" s="7">
        <f t="shared" si="15"/>
        <v>2.2518347819552639E-2</v>
      </c>
      <c r="AB27" s="7">
        <f t="shared" si="15"/>
        <v>2.1238092844396407E-2</v>
      </c>
      <c r="AC27" s="7">
        <f t="shared" si="16"/>
        <v>2.2581558822772099E-2</v>
      </c>
      <c r="AD27" s="7">
        <f t="shared" ref="AD27" si="20">AD9/AD$16</f>
        <v>2.6975049344602459E-2</v>
      </c>
    </row>
    <row r="28" spans="1:35" x14ac:dyDescent="0.2">
      <c r="A28" s="83"/>
      <c r="B28" s="15" t="s">
        <v>8</v>
      </c>
      <c r="C28" s="7">
        <f t="shared" si="14"/>
        <v>0.84022563691798047</v>
      </c>
      <c r="D28" s="7">
        <f t="shared" si="15"/>
        <v>0.84262002831531535</v>
      </c>
      <c r="E28" s="7">
        <f t="shared" si="15"/>
        <v>0.81126087698345006</v>
      </c>
      <c r="F28" s="7">
        <f t="shared" si="15"/>
        <v>0.86775430959817412</v>
      </c>
      <c r="G28" s="7">
        <f t="shared" si="15"/>
        <v>0.88769855929072772</v>
      </c>
      <c r="H28" s="7">
        <f t="shared" si="15"/>
        <v>0.85465571205007829</v>
      </c>
      <c r="I28" s="7">
        <f t="shared" si="15"/>
        <v>0.86352357320099249</v>
      </c>
      <c r="J28" s="7">
        <f t="shared" si="15"/>
        <v>0.85963266901133262</v>
      </c>
      <c r="K28" s="7">
        <f t="shared" si="15"/>
        <v>0.72652392012960398</v>
      </c>
      <c r="L28" s="7">
        <f t="shared" si="15"/>
        <v>0.87513929938466006</v>
      </c>
      <c r="M28" s="7">
        <f t="shared" si="15"/>
        <v>0.86633024292923366</v>
      </c>
      <c r="N28" s="7">
        <f t="shared" si="15"/>
        <v>0.87320558481001587</v>
      </c>
      <c r="O28" s="7">
        <f t="shared" si="15"/>
        <v>0.88965689021732364</v>
      </c>
      <c r="P28" s="7">
        <f t="shared" si="15"/>
        <v>0.89713947845943687</v>
      </c>
      <c r="Q28" s="7">
        <f t="shared" si="15"/>
        <v>0.89491903309082377</v>
      </c>
      <c r="R28" s="7">
        <f t="shared" si="15"/>
        <v>0.91761927112510788</v>
      </c>
      <c r="S28" s="7">
        <f t="shared" si="15"/>
        <v>0.90696862831533309</v>
      </c>
      <c r="T28" s="7">
        <f t="shared" si="15"/>
        <v>0.90362228504205222</v>
      </c>
      <c r="U28" s="7">
        <f t="shared" si="15"/>
        <v>0.88867325335215241</v>
      </c>
      <c r="V28" s="7">
        <f t="shared" si="15"/>
        <v>0.90142844468103989</v>
      </c>
      <c r="W28" s="7">
        <f t="shared" si="15"/>
        <v>0.9023921062756014</v>
      </c>
      <c r="X28" s="7">
        <f t="shared" si="15"/>
        <v>0.89710490622515326</v>
      </c>
      <c r="Y28" s="7">
        <f t="shared" si="15"/>
        <v>0.9002904384019027</v>
      </c>
      <c r="Z28" s="7">
        <f t="shared" si="15"/>
        <v>0.89298082204867313</v>
      </c>
      <c r="AA28" s="7">
        <f t="shared" si="15"/>
        <v>0.8849284873381259</v>
      </c>
      <c r="AB28" s="7">
        <f t="shared" si="15"/>
        <v>0.88456028350968918</v>
      </c>
      <c r="AC28" s="7">
        <f t="shared" si="16"/>
        <v>0.90315935834384731</v>
      </c>
      <c r="AD28" s="7">
        <f t="shared" ref="AD28" si="21">AD10/AD$16</f>
        <v>0.90718153752720276</v>
      </c>
    </row>
    <row r="29" spans="1:35" x14ac:dyDescent="0.2">
      <c r="A29" s="76" t="s">
        <v>20</v>
      </c>
      <c r="B29" s="9" t="s">
        <v>21</v>
      </c>
      <c r="C29" s="7">
        <f t="shared" si="14"/>
        <v>4.9925344211929387E-2</v>
      </c>
      <c r="D29" s="7">
        <f t="shared" si="15"/>
        <v>5.2507984896768854E-2</v>
      </c>
      <c r="E29" s="7">
        <f t="shared" si="15"/>
        <v>4.6306091110731959E-2</v>
      </c>
      <c r="F29" s="7">
        <f t="shared" si="15"/>
        <v>2.8517458579965776E-2</v>
      </c>
      <c r="G29" s="7">
        <f t="shared" si="15"/>
        <v>2.3045665084822826E-2</v>
      </c>
      <c r="H29" s="7">
        <f t="shared" si="15"/>
        <v>2.7218868768164546E-2</v>
      </c>
      <c r="I29" s="7">
        <f t="shared" si="15"/>
        <v>2.7896042836620082E-2</v>
      </c>
      <c r="J29" s="7">
        <f t="shared" si="15"/>
        <v>3.1626937605835619E-2</v>
      </c>
      <c r="K29" s="7">
        <f t="shared" si="15"/>
        <v>0.19083403275232758</v>
      </c>
      <c r="L29" s="7">
        <f t="shared" si="15"/>
        <v>2.6745481854741026E-2</v>
      </c>
      <c r="M29" s="7">
        <f t="shared" si="15"/>
        <v>2.1758009623283656E-2</v>
      </c>
      <c r="N29" s="7">
        <f t="shared" si="15"/>
        <v>2.215570170646973E-2</v>
      </c>
      <c r="O29" s="7">
        <f t="shared" si="15"/>
        <v>2.1234198891587272E-2</v>
      </c>
      <c r="P29" s="7">
        <f t="shared" si="15"/>
        <v>2.0735213162884583E-2</v>
      </c>
      <c r="Q29" s="7">
        <f t="shared" si="15"/>
        <v>2.1552061331455836E-2</v>
      </c>
      <c r="R29" s="7">
        <f t="shared" si="15"/>
        <v>1.7654094811270761E-2</v>
      </c>
      <c r="S29" s="7">
        <f t="shared" si="15"/>
        <v>2.3124678568804638E-2</v>
      </c>
      <c r="T29" s="7">
        <f t="shared" si="15"/>
        <v>2.6723789791582537E-2</v>
      </c>
      <c r="U29" s="7">
        <f t="shared" si="15"/>
        <v>3.0110562220653957E-2</v>
      </c>
      <c r="V29" s="7">
        <f t="shared" si="15"/>
        <v>2.8080915624168219E-2</v>
      </c>
      <c r="W29" s="7">
        <f t="shared" si="15"/>
        <v>3.0846176477244438E-2</v>
      </c>
      <c r="X29" s="7">
        <f t="shared" si="15"/>
        <v>3.0330667414994617E-2</v>
      </c>
      <c r="Y29" s="7">
        <f t="shared" si="15"/>
        <v>2.8998101859263152E-2</v>
      </c>
      <c r="Z29" s="7">
        <f t="shared" si="15"/>
        <v>3.1095507630579632E-2</v>
      </c>
      <c r="AA29" s="7">
        <f t="shared" si="15"/>
        <v>3.2587731382912107E-2</v>
      </c>
      <c r="AB29" s="7">
        <f t="shared" si="15"/>
        <v>3.3050996556664235E-2</v>
      </c>
      <c r="AC29" s="7">
        <f t="shared" si="16"/>
        <v>3.411695033087004E-2</v>
      </c>
      <c r="AD29" s="7">
        <f t="shared" ref="AD29" si="22">AD11/AD$16</f>
        <v>2.985981071916595E-2</v>
      </c>
    </row>
    <row r="30" spans="1:35" x14ac:dyDescent="0.2">
      <c r="A30" s="77"/>
      <c r="B30" s="9" t="s">
        <v>22</v>
      </c>
      <c r="C30" s="7">
        <f t="shared" si="14"/>
        <v>1.3281503298176377E-4</v>
      </c>
      <c r="D30" s="7">
        <f t="shared" si="15"/>
        <v>7.5221176084869982E-5</v>
      </c>
      <c r="E30" s="7">
        <f t="shared" si="15"/>
        <v>3.4123869646817956E-5</v>
      </c>
      <c r="F30" s="7">
        <f t="shared" si="15"/>
        <v>2.7276351160076882E-5</v>
      </c>
      <c r="G30" s="7">
        <f t="shared" si="15"/>
        <v>2.8416356454775372E-5</v>
      </c>
      <c r="H30" s="7">
        <f t="shared" si="15"/>
        <v>2.794545048066175E-5</v>
      </c>
      <c r="I30" s="7">
        <f t="shared" si="15"/>
        <v>1.3059945148230376E-4</v>
      </c>
      <c r="J30" s="7">
        <f t="shared" si="15"/>
        <v>1.3025921583952066E-4</v>
      </c>
      <c r="K30" s="7">
        <f t="shared" si="15"/>
        <v>5.8556008822438656E-5</v>
      </c>
      <c r="L30" s="7">
        <f t="shared" si="15"/>
        <v>7.2677939822665826E-5</v>
      </c>
      <c r="M30" s="7">
        <f t="shared" si="15"/>
        <v>7.0414270625513448E-5</v>
      </c>
      <c r="N30" s="7">
        <f t="shared" si="15"/>
        <v>6.5549413332750668E-5</v>
      </c>
      <c r="O30" s="7">
        <f t="shared" si="15"/>
        <v>8.3027170641592466E-5</v>
      </c>
      <c r="P30" s="7">
        <f t="shared" si="15"/>
        <v>8.1554427385976733E-5</v>
      </c>
      <c r="Q30" s="7">
        <f t="shared" si="15"/>
        <v>9.7786122193538303E-5</v>
      </c>
      <c r="R30" s="7">
        <f t="shared" si="15"/>
        <v>7.5703665571486993E-5</v>
      </c>
      <c r="S30" s="7">
        <f t="shared" si="15"/>
        <v>1.1020498126515318E-4</v>
      </c>
      <c r="T30" s="7">
        <f t="shared" si="15"/>
        <v>1.0535002545958949E-4</v>
      </c>
      <c r="U30" s="7">
        <f t="shared" si="15"/>
        <v>1.1761938367442955E-4</v>
      </c>
      <c r="V30" s="7">
        <f t="shared" si="15"/>
        <v>1.1090409014284448E-4</v>
      </c>
      <c r="W30" s="7">
        <f t="shared" si="15"/>
        <v>1.3578654355353385E-4</v>
      </c>
      <c r="X30" s="7">
        <f t="shared" si="15"/>
        <v>1.169262429259623E-4</v>
      </c>
      <c r="Y30" s="7">
        <f t="shared" si="15"/>
        <v>1.1434582752075376E-4</v>
      </c>
      <c r="Z30" s="7">
        <f t="shared" si="15"/>
        <v>1.1941439182250243E-4</v>
      </c>
      <c r="AA30" s="7">
        <f t="shared" si="15"/>
        <v>1.252410890965108E-4</v>
      </c>
      <c r="AB30" s="7">
        <f t="shared" si="15"/>
        <v>1.0053535074270491E-4</v>
      </c>
      <c r="AC30" s="7">
        <f t="shared" si="16"/>
        <v>1.0299456703658884E-4</v>
      </c>
      <c r="AD30" s="7">
        <f t="shared" ref="AD30" si="23">AD12/AD$16</f>
        <v>1.2652462169138117E-4</v>
      </c>
    </row>
    <row r="31" spans="1:35" x14ac:dyDescent="0.2">
      <c r="A31" s="78"/>
      <c r="B31" s="15" t="s">
        <v>8</v>
      </c>
      <c r="C31" s="7">
        <f t="shared" si="14"/>
        <v>5.0058159244911152E-2</v>
      </c>
      <c r="D31" s="7">
        <f t="shared" si="15"/>
        <v>5.2583206072853723E-2</v>
      </c>
      <c r="E31" s="7">
        <f t="shared" si="15"/>
        <v>4.6340214980378776E-2</v>
      </c>
      <c r="F31" s="7">
        <f t="shared" si="15"/>
        <v>2.8544734931125852E-2</v>
      </c>
      <c r="G31" s="7">
        <f t="shared" si="15"/>
        <v>2.3074081441277601E-2</v>
      </c>
      <c r="H31" s="7">
        <f t="shared" si="15"/>
        <v>2.7246814218645204E-2</v>
      </c>
      <c r="I31" s="7">
        <f t="shared" si="15"/>
        <v>2.8026642288102383E-2</v>
      </c>
      <c r="J31" s="7">
        <f t="shared" si="15"/>
        <v>3.1757196821675139E-2</v>
      </c>
      <c r="K31" s="7">
        <f t="shared" si="15"/>
        <v>0.19089258876115001</v>
      </c>
      <c r="L31" s="7">
        <f t="shared" si="15"/>
        <v>2.681815979456369E-2</v>
      </c>
      <c r="M31" s="7">
        <f t="shared" si="15"/>
        <v>2.1828423893909168E-2</v>
      </c>
      <c r="N31" s="7">
        <f t="shared" si="15"/>
        <v>2.2221251119802481E-2</v>
      </c>
      <c r="O31" s="7">
        <f t="shared" si="15"/>
        <v>2.1317226062228866E-2</v>
      </c>
      <c r="P31" s="7">
        <f t="shared" si="15"/>
        <v>2.0816767590270558E-2</v>
      </c>
      <c r="Q31" s="7">
        <f t="shared" si="15"/>
        <v>2.1649847453649375E-2</v>
      </c>
      <c r="R31" s="7">
        <f t="shared" si="15"/>
        <v>1.7729798476842248E-2</v>
      </c>
      <c r="S31" s="7">
        <f t="shared" si="15"/>
        <v>2.3234883550069793E-2</v>
      </c>
      <c r="T31" s="7">
        <f t="shared" si="15"/>
        <v>2.6829139817042123E-2</v>
      </c>
      <c r="U31" s="7">
        <f t="shared" si="15"/>
        <v>3.0228181604328386E-2</v>
      </c>
      <c r="V31" s="7">
        <f t="shared" si="15"/>
        <v>2.8191819714311065E-2</v>
      </c>
      <c r="W31" s="7">
        <f t="shared" si="15"/>
        <v>3.0981963020797972E-2</v>
      </c>
      <c r="X31" s="7">
        <f t="shared" si="15"/>
        <v>3.0447593657920581E-2</v>
      </c>
      <c r="Y31" s="7">
        <f t="shared" si="15"/>
        <v>2.9112447686783907E-2</v>
      </c>
      <c r="Z31" s="7">
        <f t="shared" si="15"/>
        <v>3.1214922022402135E-2</v>
      </c>
      <c r="AA31" s="7">
        <f t="shared" si="15"/>
        <v>3.271297247200862E-2</v>
      </c>
      <c r="AB31" s="7">
        <f t="shared" si="15"/>
        <v>3.3151531907406939E-2</v>
      </c>
      <c r="AC31" s="7">
        <f t="shared" si="16"/>
        <v>3.4219944897906633E-2</v>
      </c>
      <c r="AD31" s="7">
        <f t="shared" ref="AD31" si="24">AD13/AD$16</f>
        <v>2.9986335340857331E-2</v>
      </c>
    </row>
    <row r="32" spans="1:35" s="5" customFormat="1" ht="22.15" customHeight="1" x14ac:dyDescent="0.2">
      <c r="A32" s="88" t="s">
        <v>23</v>
      </c>
      <c r="B32" s="89"/>
      <c r="C32" s="7">
        <f t="shared" si="14"/>
        <v>0.10588763495676902</v>
      </c>
      <c r="D32" s="7">
        <f t="shared" si="15"/>
        <v>0.10102041677485378</v>
      </c>
      <c r="E32" s="7">
        <f t="shared" si="15"/>
        <v>0.1199454018085651</v>
      </c>
      <c r="F32" s="7">
        <f t="shared" si="15"/>
        <v>8.4376913580766377E-2</v>
      </c>
      <c r="G32" s="7">
        <f t="shared" si="15"/>
        <v>8.1782273876843517E-2</v>
      </c>
      <c r="H32" s="7">
        <f t="shared" si="15"/>
        <v>0.11292756539235413</v>
      </c>
      <c r="I32" s="7">
        <f t="shared" si="15"/>
        <v>0.10333028601279873</v>
      </c>
      <c r="J32" s="7">
        <f t="shared" si="15"/>
        <v>0.10316529894490035</v>
      </c>
      <c r="K32" s="7">
        <f t="shared" si="15"/>
        <v>7.6923076923076913E-2</v>
      </c>
      <c r="L32" s="7">
        <f t="shared" si="15"/>
        <v>9.1525752216677164E-2</v>
      </c>
      <c r="M32" s="7">
        <f t="shared" si="15"/>
        <v>0.10740523412744982</v>
      </c>
      <c r="N32" s="7">
        <f t="shared" si="15"/>
        <v>9.8477068630235753E-2</v>
      </c>
      <c r="O32" s="7">
        <f t="shared" si="15"/>
        <v>8.1802519874628984E-2</v>
      </c>
      <c r="P32" s="7">
        <f t="shared" si="15"/>
        <v>7.5356290904642506E-2</v>
      </c>
      <c r="Q32" s="7">
        <f t="shared" si="15"/>
        <v>7.7955096612688721E-2</v>
      </c>
      <c r="R32" s="7">
        <f t="shared" si="15"/>
        <v>5.7035141641558283E-2</v>
      </c>
      <c r="S32" s="7">
        <f t="shared" si="15"/>
        <v>6.14392770553229E-2</v>
      </c>
      <c r="T32" s="7">
        <f t="shared" si="15"/>
        <v>5.8170772391269998E-2</v>
      </c>
      <c r="U32" s="7">
        <f t="shared" si="15"/>
        <v>6.5788441935230924E-2</v>
      </c>
      <c r="V32" s="7">
        <f t="shared" si="15"/>
        <v>5.3411409812793902E-2</v>
      </c>
      <c r="W32" s="7">
        <f t="shared" si="15"/>
        <v>5.0059972390069478E-2</v>
      </c>
      <c r="X32" s="7">
        <f t="shared" si="15"/>
        <v>5.9842851129507511E-2</v>
      </c>
      <c r="Y32" s="7">
        <f t="shared" si="15"/>
        <v>6.5543028334896045E-2</v>
      </c>
      <c r="Z32" s="7">
        <f t="shared" si="15"/>
        <v>7.1099328891117933E-2</v>
      </c>
      <c r="AA32" s="7">
        <f t="shared" si="15"/>
        <v>7.7649475239836688E-2</v>
      </c>
      <c r="AB32" s="7">
        <f t="shared" si="15"/>
        <v>7.7035212506597631E-2</v>
      </c>
      <c r="AC32" s="7">
        <f t="shared" si="16"/>
        <v>5.850091407678245E-2</v>
      </c>
      <c r="AD32" s="7">
        <f t="shared" ref="AD32" si="25">AD14/AD$16</f>
        <v>5.7492788096563593E-2</v>
      </c>
    </row>
    <row r="33" spans="1:30" x14ac:dyDescent="0.2">
      <c r="A33" s="92" t="s">
        <v>0</v>
      </c>
      <c r="B33" s="92"/>
      <c r="C33" s="7">
        <f t="shared" si="14"/>
        <v>3.8285688803393857E-3</v>
      </c>
      <c r="D33" s="7">
        <f t="shared" si="15"/>
        <v>3.7763488369771054E-3</v>
      </c>
      <c r="E33" s="7">
        <f t="shared" si="15"/>
        <v>2.2453506227606217E-2</v>
      </c>
      <c r="F33" s="7">
        <f t="shared" si="15"/>
        <v>1.9324041889933592E-2</v>
      </c>
      <c r="G33" s="7">
        <f t="shared" si="15"/>
        <v>7.4450853911511468E-3</v>
      </c>
      <c r="H33" s="7">
        <f t="shared" si="15"/>
        <v>5.1699083389224239E-3</v>
      </c>
      <c r="I33" s="7">
        <f t="shared" si="15"/>
        <v>5.1194984981063072E-3</v>
      </c>
      <c r="J33" s="7">
        <f t="shared" si="15"/>
        <v>5.4448352220919632E-3</v>
      </c>
      <c r="K33" s="7">
        <f t="shared" si="15"/>
        <v>5.6604141861690696E-3</v>
      </c>
      <c r="L33" s="7">
        <f t="shared" si="15"/>
        <v>6.5167886040990355E-3</v>
      </c>
      <c r="M33" s="7">
        <f t="shared" si="15"/>
        <v>4.4360990494073469E-3</v>
      </c>
      <c r="N33" s="7">
        <f t="shared" si="15"/>
        <v>6.0960954399458117E-3</v>
      </c>
      <c r="O33" s="7">
        <f t="shared" si="15"/>
        <v>7.2233638458185445E-3</v>
      </c>
      <c r="P33" s="7">
        <f t="shared" si="15"/>
        <v>6.6874630456500907E-3</v>
      </c>
      <c r="Q33" s="7">
        <f t="shared" si="15"/>
        <v>5.4760228428381453E-3</v>
      </c>
      <c r="R33" s="7">
        <f t="shared" si="15"/>
        <v>7.6157887564915899E-3</v>
      </c>
      <c r="S33" s="7">
        <f t="shared" si="15"/>
        <v>8.3572110792741166E-3</v>
      </c>
      <c r="T33" s="7">
        <f t="shared" si="15"/>
        <v>1.1377802749635664E-2</v>
      </c>
      <c r="U33" s="7">
        <f t="shared" si="15"/>
        <v>1.5310123108288245E-2</v>
      </c>
      <c r="V33" s="7">
        <f t="shared" si="15"/>
        <v>1.6968325791855206E-2</v>
      </c>
      <c r="W33" s="7">
        <f t="shared" si="15"/>
        <v>1.656595831353113E-2</v>
      </c>
      <c r="X33" s="7">
        <f t="shared" ref="D33:AB34" si="26">X15/X$16</f>
        <v>1.2604648987418737E-2</v>
      </c>
      <c r="Y33" s="7">
        <f t="shared" si="26"/>
        <v>5.0540855764173165E-3</v>
      </c>
      <c r="Z33" s="7">
        <f t="shared" si="26"/>
        <v>4.7049270378065958E-3</v>
      </c>
      <c r="AA33" s="7">
        <f t="shared" si="26"/>
        <v>4.7090649500288063E-3</v>
      </c>
      <c r="AB33" s="7">
        <f t="shared" si="26"/>
        <v>5.2529720763063309E-3</v>
      </c>
      <c r="AC33" s="7">
        <f t="shared" ref="AC33:AD33" si="27">AC15/AC$16</f>
        <v>4.1197826814635529E-3</v>
      </c>
      <c r="AD33" s="7">
        <f t="shared" si="27"/>
        <v>5.3393390353762846E-3</v>
      </c>
    </row>
    <row r="34" spans="1:30" ht="15.75" x14ac:dyDescent="0.2">
      <c r="A34" s="93" t="s">
        <v>9</v>
      </c>
      <c r="B34" s="93"/>
      <c r="C34" s="7">
        <f t="shared" si="14"/>
        <v>1</v>
      </c>
      <c r="D34" s="7">
        <f t="shared" si="26"/>
        <v>1</v>
      </c>
      <c r="E34" s="7">
        <f t="shared" si="26"/>
        <v>1</v>
      </c>
      <c r="F34" s="7">
        <f t="shared" si="26"/>
        <v>1</v>
      </c>
      <c r="G34" s="7">
        <f t="shared" si="26"/>
        <v>1</v>
      </c>
      <c r="H34" s="7">
        <f t="shared" si="26"/>
        <v>1</v>
      </c>
      <c r="I34" s="7">
        <f t="shared" si="26"/>
        <v>1</v>
      </c>
      <c r="J34" s="7">
        <f t="shared" si="26"/>
        <v>1</v>
      </c>
      <c r="K34" s="7">
        <f t="shared" si="26"/>
        <v>1</v>
      </c>
      <c r="L34" s="7">
        <f t="shared" si="26"/>
        <v>1</v>
      </c>
      <c r="M34" s="7">
        <f t="shared" si="26"/>
        <v>1</v>
      </c>
      <c r="N34" s="7">
        <f t="shared" si="26"/>
        <v>1</v>
      </c>
      <c r="O34" s="7">
        <f t="shared" si="26"/>
        <v>1</v>
      </c>
      <c r="P34" s="7">
        <f t="shared" si="26"/>
        <v>1</v>
      </c>
      <c r="Q34" s="7">
        <f t="shared" si="26"/>
        <v>1</v>
      </c>
      <c r="R34" s="7">
        <f t="shared" si="26"/>
        <v>1</v>
      </c>
      <c r="S34" s="7">
        <f t="shared" si="26"/>
        <v>1</v>
      </c>
      <c r="T34" s="7">
        <f t="shared" si="26"/>
        <v>1</v>
      </c>
      <c r="U34" s="7">
        <f t="shared" si="26"/>
        <v>1</v>
      </c>
      <c r="V34" s="7">
        <f t="shared" si="26"/>
        <v>1</v>
      </c>
      <c r="W34" s="7">
        <f t="shared" si="26"/>
        <v>1</v>
      </c>
      <c r="X34" s="7">
        <f t="shared" si="26"/>
        <v>1</v>
      </c>
      <c r="Y34" s="7">
        <f t="shared" si="26"/>
        <v>1</v>
      </c>
      <c r="Z34" s="7">
        <f t="shared" si="26"/>
        <v>1</v>
      </c>
      <c r="AA34" s="7">
        <f t="shared" si="26"/>
        <v>1</v>
      </c>
      <c r="AB34" s="7">
        <f t="shared" si="26"/>
        <v>1</v>
      </c>
      <c r="AC34" s="7">
        <f t="shared" ref="AC34:AD34" si="28">AC16/AC$16</f>
        <v>1</v>
      </c>
      <c r="AD34" s="7">
        <f t="shared" si="28"/>
        <v>1</v>
      </c>
    </row>
  </sheetData>
  <mergeCells count="19">
    <mergeCell ref="A11:A13"/>
    <mergeCell ref="C3:AD3"/>
    <mergeCell ref="AE3:AL3"/>
    <mergeCell ref="AM3:AM4"/>
    <mergeCell ref="AM5:AM16"/>
    <mergeCell ref="A33:B33"/>
    <mergeCell ref="A34:B34"/>
    <mergeCell ref="A14:B14"/>
    <mergeCell ref="A15:B15"/>
    <mergeCell ref="A16:B16"/>
    <mergeCell ref="A21:A22"/>
    <mergeCell ref="B21:B22"/>
    <mergeCell ref="A23:A28"/>
    <mergeCell ref="A5:A10"/>
    <mergeCell ref="A29:A31"/>
    <mergeCell ref="A32:B32"/>
    <mergeCell ref="C21:AD21"/>
    <mergeCell ref="A3:A4"/>
    <mergeCell ref="B3:B4"/>
  </mergeCells>
  <conditionalFormatting sqref="AE5:AE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zoomScale="90" zoomScaleNormal="90" workbookViewId="0">
      <selection activeCell="AD7" sqref="AD7"/>
    </sheetView>
  </sheetViews>
  <sheetFormatPr defaultRowHeight="12.75" x14ac:dyDescent="0.2"/>
  <cols>
    <col min="1" max="1" width="13.85546875" customWidth="1"/>
    <col min="2" max="2" width="26.85546875" customWidth="1"/>
    <col min="3" max="3" width="10" customWidth="1"/>
    <col min="4" max="29" width="7.5703125" customWidth="1"/>
    <col min="36" max="36" width="10.85546875" customWidth="1"/>
  </cols>
  <sheetData>
    <row r="1" spans="1:39" ht="15.75" x14ac:dyDescent="0.25">
      <c r="A1" s="1" t="s">
        <v>35</v>
      </c>
    </row>
    <row r="3" spans="1:39" ht="14.1" customHeight="1" x14ac:dyDescent="0.2">
      <c r="A3" s="98" t="s">
        <v>1</v>
      </c>
      <c r="B3" s="98" t="s">
        <v>2</v>
      </c>
      <c r="C3" s="74" t="s">
        <v>13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101" t="s">
        <v>4</v>
      </c>
      <c r="AF3" s="101"/>
      <c r="AG3" s="101"/>
      <c r="AH3" s="101"/>
      <c r="AI3" s="101"/>
      <c r="AJ3" s="101"/>
      <c r="AK3" s="101"/>
      <c r="AL3" s="101"/>
      <c r="AM3" s="70" t="s">
        <v>30</v>
      </c>
    </row>
    <row r="4" spans="1:39" ht="24" x14ac:dyDescent="0.2">
      <c r="A4" s="99"/>
      <c r="B4" s="99"/>
      <c r="C4" s="38">
        <v>1990</v>
      </c>
      <c r="D4" s="38">
        <v>1991</v>
      </c>
      <c r="E4" s="38">
        <v>1992</v>
      </c>
      <c r="F4" s="38">
        <v>1993</v>
      </c>
      <c r="G4" s="38">
        <v>1994</v>
      </c>
      <c r="H4" s="38">
        <v>1995</v>
      </c>
      <c r="I4" s="38">
        <v>1996</v>
      </c>
      <c r="J4" s="38">
        <v>1997</v>
      </c>
      <c r="K4" s="38">
        <v>1998</v>
      </c>
      <c r="L4" s="38">
        <v>1999</v>
      </c>
      <c r="M4" s="38">
        <v>2000</v>
      </c>
      <c r="N4" s="38">
        <v>2001</v>
      </c>
      <c r="O4" s="38">
        <v>2002</v>
      </c>
      <c r="P4" s="38">
        <v>2003</v>
      </c>
      <c r="Q4" s="38">
        <v>2004</v>
      </c>
      <c r="R4" s="38">
        <v>2005</v>
      </c>
      <c r="S4" s="38">
        <v>2006</v>
      </c>
      <c r="T4" s="38">
        <v>2007</v>
      </c>
      <c r="U4" s="38">
        <v>2008</v>
      </c>
      <c r="V4" s="38">
        <v>2009</v>
      </c>
      <c r="W4" s="38">
        <v>2010</v>
      </c>
      <c r="X4" s="38">
        <v>2011</v>
      </c>
      <c r="Y4" s="38">
        <v>2012</v>
      </c>
      <c r="Z4" s="38">
        <v>2013</v>
      </c>
      <c r="AA4" s="38">
        <v>2014</v>
      </c>
      <c r="AB4" s="38">
        <v>2015</v>
      </c>
      <c r="AC4" s="38">
        <v>2016</v>
      </c>
      <c r="AD4" s="38">
        <v>2017</v>
      </c>
      <c r="AE4" s="63" t="s">
        <v>32</v>
      </c>
      <c r="AF4" s="64" t="s">
        <v>27</v>
      </c>
      <c r="AG4" s="14" t="s">
        <v>28</v>
      </c>
      <c r="AH4" s="14" t="s">
        <v>14</v>
      </c>
      <c r="AI4" s="14" t="s">
        <v>15</v>
      </c>
      <c r="AJ4" s="14" t="s">
        <v>16</v>
      </c>
      <c r="AK4" s="14" t="s">
        <v>29</v>
      </c>
      <c r="AL4" s="49" t="s">
        <v>31</v>
      </c>
      <c r="AM4" s="71"/>
    </row>
    <row r="5" spans="1:39" ht="12.95" customHeight="1" x14ac:dyDescent="0.2">
      <c r="A5" s="106" t="s">
        <v>3</v>
      </c>
      <c r="B5" s="9" t="s">
        <v>6</v>
      </c>
      <c r="C5" s="24">
        <v>4.086636350924451E-2</v>
      </c>
      <c r="D5" s="24">
        <v>4.1791518041893939E-2</v>
      </c>
      <c r="E5" s="35">
        <v>2.7220000000000001E-2</v>
      </c>
      <c r="F5" s="35">
        <v>2.3092421179091171E-2</v>
      </c>
      <c r="G5" s="24">
        <v>2.1329999999999998E-2</v>
      </c>
      <c r="H5" s="24">
        <v>1.704E-2</v>
      </c>
      <c r="I5" s="24">
        <v>1.796E-2</v>
      </c>
      <c r="J5" s="24">
        <v>1.5730000000000001E-2</v>
      </c>
      <c r="K5" s="24">
        <v>2.026E-2</v>
      </c>
      <c r="L5" s="24">
        <v>1.5869999999999999E-2</v>
      </c>
      <c r="M5" s="24">
        <v>1.108E-2</v>
      </c>
      <c r="N5" s="24">
        <v>1.2160000000000001E-2</v>
      </c>
      <c r="O5" s="24">
        <v>1.223E-2</v>
      </c>
      <c r="P5" s="24">
        <v>1.21E-2</v>
      </c>
      <c r="Q5" s="24">
        <v>1.2529999999999999E-2</v>
      </c>
      <c r="R5" s="24">
        <v>0.20218</v>
      </c>
      <c r="S5" s="24">
        <v>9.8250000000000004E-2</v>
      </c>
      <c r="T5" s="24">
        <v>0.13875999999999999</v>
      </c>
      <c r="U5" s="24">
        <v>5.7329999999999999E-2</v>
      </c>
      <c r="V5" s="24">
        <v>1.0869999999999999E-2</v>
      </c>
      <c r="W5" s="24">
        <v>1.124E-2</v>
      </c>
      <c r="X5" s="24">
        <v>8.9800000000000001E-3</v>
      </c>
      <c r="Y5" s="24">
        <v>9.3900000000000008E-3</v>
      </c>
      <c r="Z5" s="24">
        <v>1.2030000000000001E-2</v>
      </c>
      <c r="AA5" s="24">
        <v>8.7100000000000007E-3</v>
      </c>
      <c r="AB5" s="24">
        <v>8.9999999999999993E-3</v>
      </c>
      <c r="AC5" s="24">
        <v>9.4500000000000001E-3</v>
      </c>
      <c r="AD5" s="65">
        <v>1.057E-2</v>
      </c>
      <c r="AE5" s="55">
        <f>(AD5-AC5)/AC5</f>
        <v>0.11851851851851847</v>
      </c>
      <c r="AF5" s="25">
        <f t="shared" ref="AF5:AF13" si="0">(AC5-AB5)/AB5</f>
        <v>5.0000000000000086E-2</v>
      </c>
      <c r="AG5" s="17">
        <f t="shared" ref="AG5:AG13" si="1">(AC5-AA5)/AA5</f>
        <v>8.4959816303099803E-2</v>
      </c>
      <c r="AH5" s="17">
        <f t="shared" ref="AH5:AH13" si="2">(Z5-$C5)/$C5</f>
        <v>-0.70562587499916274</v>
      </c>
      <c r="AI5" s="17">
        <f t="shared" ref="AI5:AI13" si="3">(AA5-$C5)/$C5</f>
        <v>-0.7868662818988118</v>
      </c>
      <c r="AJ5" s="17">
        <f t="shared" ref="AJ5:AJ13" si="4">(AB5-$C5)/$C5</f>
        <v>-0.77976998129613162</v>
      </c>
      <c r="AK5" s="17">
        <f t="shared" ref="AK5:AK13" si="5">(AC5-$C5)/$C5</f>
        <v>-0.7687584803609383</v>
      </c>
      <c r="AL5" s="17">
        <f t="shared" ref="AL5:AL13" si="6">(AD5-$C5)/$C5</f>
        <v>-0.7413520780333458</v>
      </c>
      <c r="AM5" s="95" t="s">
        <v>17</v>
      </c>
    </row>
    <row r="6" spans="1:39" ht="12.95" customHeight="1" x14ac:dyDescent="0.2">
      <c r="A6" s="107"/>
      <c r="B6" s="9" t="s">
        <v>7</v>
      </c>
      <c r="C6" s="24">
        <v>3.3691520000000003E-3</v>
      </c>
      <c r="D6" s="24">
        <v>4.1373319999999996E-3</v>
      </c>
      <c r="E6" s="36">
        <v>2.4299999999999999E-3</v>
      </c>
      <c r="F6" s="36">
        <v>2.9706019999999997E-3</v>
      </c>
      <c r="G6" s="39">
        <v>2.0300000000000001E-3</v>
      </c>
      <c r="H6" s="24">
        <v>1.57E-3</v>
      </c>
      <c r="I6" s="24">
        <v>1.8500000000000001E-3</v>
      </c>
      <c r="J6" s="24">
        <v>2.15E-3</v>
      </c>
      <c r="K6" s="24">
        <v>2.4399999999999999E-3</v>
      </c>
      <c r="L6" s="24">
        <v>1.9400000000000001E-3</v>
      </c>
      <c r="M6" s="24">
        <v>2.1800000000000001E-3</v>
      </c>
      <c r="N6" s="24">
        <v>2.7799999999999999E-3</v>
      </c>
      <c r="O6" s="24">
        <v>2.8600000000000001E-3</v>
      </c>
      <c r="P6" s="24">
        <v>2.66E-3</v>
      </c>
      <c r="Q6" s="24">
        <v>3.0300000000000001E-3</v>
      </c>
      <c r="R6" s="24">
        <v>3.3400000000000001E-3</v>
      </c>
      <c r="S6" s="24">
        <v>2.8500000000000001E-3</v>
      </c>
      <c r="T6" s="24">
        <v>1.8699999999999999E-3</v>
      </c>
      <c r="U6" s="24">
        <v>2.4399999999999999E-3</v>
      </c>
      <c r="V6" s="24">
        <v>2.1800000000000001E-3</v>
      </c>
      <c r="W6" s="24">
        <v>1.82E-3</v>
      </c>
      <c r="X6" s="24">
        <v>1.72E-3</v>
      </c>
      <c r="Y6" s="24">
        <v>1.5200000000000001E-3</v>
      </c>
      <c r="Z6" s="24">
        <v>1.4E-3</v>
      </c>
      <c r="AA6" s="24">
        <v>1.08E-3</v>
      </c>
      <c r="AB6" s="24">
        <v>1.2099999999999999E-3</v>
      </c>
      <c r="AC6" s="24">
        <v>1.25E-3</v>
      </c>
      <c r="AD6" s="65">
        <v>1.25E-3</v>
      </c>
      <c r="AE6" s="55">
        <f t="shared" ref="AE6:AE13" si="7">(AD6-AC6)/AC6</f>
        <v>0</v>
      </c>
      <c r="AF6" s="25">
        <f t="shared" si="0"/>
        <v>3.3057851239669513E-2</v>
      </c>
      <c r="AG6" s="17">
        <f t="shared" si="1"/>
        <v>0.15740740740740741</v>
      </c>
      <c r="AH6" s="17">
        <f t="shared" si="2"/>
        <v>-0.58446517105788043</v>
      </c>
      <c r="AI6" s="17">
        <f t="shared" si="3"/>
        <v>-0.67944456053036484</v>
      </c>
      <c r="AJ6" s="17">
        <f t="shared" si="4"/>
        <v>-0.64085918355716809</v>
      </c>
      <c r="AK6" s="17">
        <f t="shared" si="5"/>
        <v>-0.62898675987310748</v>
      </c>
      <c r="AL6" s="17">
        <f t="shared" si="6"/>
        <v>-0.62898675987310748</v>
      </c>
      <c r="AM6" s="96"/>
    </row>
    <row r="7" spans="1:39" ht="26.65" customHeight="1" x14ac:dyDescent="0.2">
      <c r="A7" s="107"/>
      <c r="B7" s="9" t="s">
        <v>10</v>
      </c>
      <c r="C7" s="24">
        <v>1.9714476272679585E-2</v>
      </c>
      <c r="D7" s="24">
        <v>2.5689090522198366E-2</v>
      </c>
      <c r="E7" s="37">
        <v>2.112E-2</v>
      </c>
      <c r="F7" s="37">
        <v>1.4770708635022257E-2</v>
      </c>
      <c r="G7" s="24">
        <v>1.227E-2</v>
      </c>
      <c r="H7" s="24">
        <v>7.7999999999999996E-3</v>
      </c>
      <c r="I7" s="24">
        <v>7.3600000000000002E-3</v>
      </c>
      <c r="J7" s="24">
        <v>6.8300000000000001E-3</v>
      </c>
      <c r="K7" s="24">
        <v>7.1999999999999998E-3</v>
      </c>
      <c r="L7" s="24">
        <v>6.13E-3</v>
      </c>
      <c r="M7" s="24">
        <v>5.1999999999999998E-3</v>
      </c>
      <c r="N7" s="24">
        <v>4.8999999999999998E-3</v>
      </c>
      <c r="O7" s="24">
        <v>1.4080000000000002E-2</v>
      </c>
      <c r="P7" s="24">
        <v>6.3899999999999998E-3</v>
      </c>
      <c r="Q7" s="24">
        <v>6.4700000000000001E-3</v>
      </c>
      <c r="R7" s="24">
        <v>6.7900000000000009E-3</v>
      </c>
      <c r="S7" s="24">
        <v>6.2100000000000002E-3</v>
      </c>
      <c r="T7" s="24">
        <v>5.7800000000000004E-3</v>
      </c>
      <c r="U7" s="24">
        <v>5.0100000000000006E-3</v>
      </c>
      <c r="V7" s="24">
        <v>4.2500000000000003E-3</v>
      </c>
      <c r="W7" s="24">
        <v>4.8299999999999992E-3</v>
      </c>
      <c r="X7" s="24">
        <v>5.2300000000000003E-3</v>
      </c>
      <c r="Y7" s="24">
        <v>5.3400000000000001E-3</v>
      </c>
      <c r="Z7" s="24">
        <v>4.7399999999999994E-3</v>
      </c>
      <c r="AA7" s="24">
        <v>4.8800000000000007E-3</v>
      </c>
      <c r="AB7" s="24">
        <v>4.47E-3</v>
      </c>
      <c r="AC7" s="24">
        <v>4.7000000000000002E-3</v>
      </c>
      <c r="AD7" s="65">
        <v>5.1049999999999998E-2</v>
      </c>
      <c r="AE7" s="55">
        <f t="shared" si="7"/>
        <v>9.8617021276595729</v>
      </c>
      <c r="AF7" s="25">
        <f t="shared" si="0"/>
        <v>5.1454138702460885E-2</v>
      </c>
      <c r="AG7" s="17">
        <f t="shared" si="1"/>
        <v>-3.6885245901639434E-2</v>
      </c>
      <c r="AH7" s="17">
        <f t="shared" si="2"/>
        <v>-0.75956754141276817</v>
      </c>
      <c r="AI7" s="17">
        <f t="shared" si="3"/>
        <v>-0.75246616077938988</v>
      </c>
      <c r="AJ7" s="17">
        <f t="shared" si="4"/>
        <v>-0.77326306120571175</v>
      </c>
      <c r="AK7" s="17">
        <f t="shared" si="5"/>
        <v>-0.76159650730801909</v>
      </c>
      <c r="AL7" s="17">
        <f t="shared" si="6"/>
        <v>1.5894677238139636</v>
      </c>
      <c r="AM7" s="96"/>
    </row>
    <row r="8" spans="1:39" ht="12.95" customHeight="1" x14ac:dyDescent="0.2">
      <c r="A8" s="107"/>
      <c r="B8" s="9" t="s">
        <v>11</v>
      </c>
      <c r="C8" s="24">
        <v>9.1861412800000014E-2</v>
      </c>
      <c r="D8" s="24">
        <v>9.6981472000000027E-2</v>
      </c>
      <c r="E8" s="24">
        <v>3.211E-2</v>
      </c>
      <c r="F8" s="24">
        <v>3.1274272700000001E-2</v>
      </c>
      <c r="G8" s="24">
        <v>2.4740000000000002E-2</v>
      </c>
      <c r="H8" s="24">
        <v>1.983E-2</v>
      </c>
      <c r="I8" s="24">
        <v>2.4469999999999999E-2</v>
      </c>
      <c r="J8" s="24">
        <v>2.545E-2</v>
      </c>
      <c r="K8" s="24">
        <v>2.0150000000000001E-2</v>
      </c>
      <c r="L8" s="24">
        <v>2.0760000000000001E-2</v>
      </c>
      <c r="M8" s="24">
        <v>1.814E-2</v>
      </c>
      <c r="N8" s="24">
        <v>1.848E-2</v>
      </c>
      <c r="O8" s="24">
        <v>1.968E-2</v>
      </c>
      <c r="P8" s="24">
        <v>2.111E-2</v>
      </c>
      <c r="Q8" s="24">
        <v>2.0709999999999999E-2</v>
      </c>
      <c r="R8" s="24">
        <v>2.2239999999999999E-2</v>
      </c>
      <c r="S8" s="24">
        <v>2.496E-2</v>
      </c>
      <c r="T8" s="24">
        <v>2.5190000000000001E-2</v>
      </c>
      <c r="U8" s="24">
        <v>2.613E-2</v>
      </c>
      <c r="V8" s="24">
        <v>2.5510000000000001E-2</v>
      </c>
      <c r="W8" s="24">
        <v>2.9100000000000001E-2</v>
      </c>
      <c r="X8" s="24">
        <v>2.911E-2</v>
      </c>
      <c r="Y8" s="24">
        <v>2.8899999999999999E-2</v>
      </c>
      <c r="Z8" s="24">
        <v>2.8889999999999999E-2</v>
      </c>
      <c r="AA8" s="24">
        <v>2.581E-2</v>
      </c>
      <c r="AB8" s="24">
        <v>2.2870000000000001E-2</v>
      </c>
      <c r="AC8" s="24">
        <v>2.3709999999999998E-2</v>
      </c>
      <c r="AD8" s="65">
        <v>2.5049999999999999E-2</v>
      </c>
      <c r="AE8" s="55">
        <f t="shared" si="7"/>
        <v>5.651623787431468E-2</v>
      </c>
      <c r="AF8" s="25">
        <f t="shared" si="0"/>
        <v>3.6729339746392524E-2</v>
      </c>
      <c r="AG8" s="17">
        <f t="shared" si="1"/>
        <v>-8.1363812475784628E-2</v>
      </c>
      <c r="AH8" s="17">
        <f t="shared" si="2"/>
        <v>-0.6855045103334183</v>
      </c>
      <c r="AI8" s="17">
        <f t="shared" si="3"/>
        <v>-0.71903327835602382</v>
      </c>
      <c r="AJ8" s="17">
        <f t="shared" si="4"/>
        <v>-0.75103801146851079</v>
      </c>
      <c r="AK8" s="17">
        <f t="shared" si="5"/>
        <v>-0.74189380200780031</v>
      </c>
      <c r="AL8" s="17">
        <f t="shared" si="6"/>
        <v>-0.72730661072523806</v>
      </c>
      <c r="AM8" s="96"/>
    </row>
    <row r="9" spans="1:39" ht="24.75" customHeight="1" x14ac:dyDescent="0.2">
      <c r="A9" s="107"/>
      <c r="B9" s="9" t="s">
        <v>12</v>
      </c>
      <c r="C9" s="24">
        <v>0.13695920606442796</v>
      </c>
      <c r="D9" s="24">
        <v>0.1608181833009813</v>
      </c>
      <c r="E9" s="24">
        <v>6.7530000000000007E-2</v>
      </c>
      <c r="F9" s="24">
        <v>6.4093582997454601E-2</v>
      </c>
      <c r="G9" s="24">
        <v>6.0609999999999997E-2</v>
      </c>
      <c r="H9" s="24">
        <v>5.6530000000000004E-2</v>
      </c>
      <c r="I9" s="24">
        <v>4.4119999999999999E-2</v>
      </c>
      <c r="J9" s="24">
        <v>3.2469999999999999E-2</v>
      </c>
      <c r="K9" s="24">
        <v>2.8840000000000001E-2</v>
      </c>
      <c r="L9" s="24">
        <v>2.2000000000000002E-2</v>
      </c>
      <c r="M9" s="24">
        <v>1.787E-2</v>
      </c>
      <c r="N9" s="24">
        <v>1.4829999999999999E-2</v>
      </c>
      <c r="O9" s="24">
        <v>1.7419999999999998E-2</v>
      </c>
      <c r="P9" s="24">
        <v>1.7680000000000001E-2</v>
      </c>
      <c r="Q9" s="24">
        <v>1.7339999999999998E-2</v>
      </c>
      <c r="R9" s="24">
        <v>8.7100000000000007E-3</v>
      </c>
      <c r="S9" s="24">
        <v>6.4700000000000001E-3</v>
      </c>
      <c r="T9" s="24">
        <v>4.7299999999999998E-3</v>
      </c>
      <c r="U9" s="24">
        <v>4.3400000000000001E-3</v>
      </c>
      <c r="V9" s="24">
        <v>5.1499999999999992E-3</v>
      </c>
      <c r="W9" s="24">
        <v>4.45E-3</v>
      </c>
      <c r="X9" s="24">
        <v>4.6900000000000006E-3</v>
      </c>
      <c r="Y9" s="24">
        <v>2.8900000000000002E-3</v>
      </c>
      <c r="Z9" s="24">
        <v>2.4399999999999999E-3</v>
      </c>
      <c r="AA9" s="24">
        <v>2.5900000000000003E-3</v>
      </c>
      <c r="AB9" s="24">
        <v>2.3800000000000002E-3</v>
      </c>
      <c r="AC9" s="24">
        <v>2.6700000000000001E-3</v>
      </c>
      <c r="AD9" s="65">
        <v>2.81E-3</v>
      </c>
      <c r="AE9" s="55">
        <f t="shared" si="7"/>
        <v>5.2434456928838927E-2</v>
      </c>
      <c r="AF9" s="25">
        <f t="shared" si="0"/>
        <v>0.12184873949579826</v>
      </c>
      <c r="AG9" s="17">
        <f t="shared" si="1"/>
        <v>3.0888030888030799E-2</v>
      </c>
      <c r="AH9" s="17">
        <f t="shared" si="2"/>
        <v>-0.98218447616546356</v>
      </c>
      <c r="AI9" s="17">
        <f t="shared" si="3"/>
        <v>-0.98108925953629122</v>
      </c>
      <c r="AJ9" s="17">
        <f t="shared" si="4"/>
        <v>-0.98262256281713256</v>
      </c>
      <c r="AK9" s="17">
        <f t="shared" si="5"/>
        <v>-0.98050514400073263</v>
      </c>
      <c r="AL9" s="17">
        <f t="shared" si="6"/>
        <v>-0.97948294181350515</v>
      </c>
      <c r="AM9" s="96"/>
    </row>
    <row r="10" spans="1:39" ht="12.75" customHeight="1" x14ac:dyDescent="0.2">
      <c r="A10" s="108"/>
      <c r="B10" s="10" t="s">
        <v>8</v>
      </c>
      <c r="C10" s="26">
        <f t="shared" ref="C10:Z10" si="8">C5+C6+C7+C8+C9</f>
        <v>0.29277061064635207</v>
      </c>
      <c r="D10" s="26">
        <f t="shared" si="8"/>
        <v>0.32941759586507363</v>
      </c>
      <c r="E10" s="26">
        <f t="shared" si="8"/>
        <v>0.15041000000000002</v>
      </c>
      <c r="F10" s="26">
        <f t="shared" si="8"/>
        <v>0.13620158751156802</v>
      </c>
      <c r="G10" s="26">
        <f t="shared" si="8"/>
        <v>0.12097999999999999</v>
      </c>
      <c r="H10" s="26">
        <f t="shared" si="8"/>
        <v>0.10277</v>
      </c>
      <c r="I10" s="26">
        <f t="shared" si="8"/>
        <v>9.5759999999999998E-2</v>
      </c>
      <c r="J10" s="26">
        <f t="shared" si="8"/>
        <v>8.2629999999999995E-2</v>
      </c>
      <c r="K10" s="26">
        <f t="shared" si="8"/>
        <v>7.8890000000000002E-2</v>
      </c>
      <c r="L10" s="26">
        <f t="shared" si="8"/>
        <v>6.6700000000000009E-2</v>
      </c>
      <c r="M10" s="26">
        <f t="shared" si="8"/>
        <v>5.4469999999999991E-2</v>
      </c>
      <c r="N10" s="26">
        <f t="shared" si="8"/>
        <v>5.3150000000000003E-2</v>
      </c>
      <c r="O10" s="26">
        <f t="shared" si="8"/>
        <v>6.6269999999999996E-2</v>
      </c>
      <c r="P10" s="26">
        <f t="shared" si="8"/>
        <v>5.994E-2</v>
      </c>
      <c r="Q10" s="26">
        <f t="shared" si="8"/>
        <v>6.0079999999999995E-2</v>
      </c>
      <c r="R10" s="26">
        <f t="shared" si="8"/>
        <v>0.24326</v>
      </c>
      <c r="S10" s="26">
        <f t="shared" si="8"/>
        <v>0.13874000000000003</v>
      </c>
      <c r="T10" s="26">
        <f t="shared" si="8"/>
        <v>0.17633000000000001</v>
      </c>
      <c r="U10" s="26">
        <f t="shared" si="8"/>
        <v>9.5250000000000001E-2</v>
      </c>
      <c r="V10" s="26">
        <f t="shared" si="8"/>
        <v>4.7960000000000003E-2</v>
      </c>
      <c r="W10" s="26">
        <f t="shared" si="8"/>
        <v>5.1440000000000007E-2</v>
      </c>
      <c r="X10" s="26">
        <f t="shared" si="8"/>
        <v>4.9729999999999996E-2</v>
      </c>
      <c r="Y10" s="26">
        <f t="shared" si="8"/>
        <v>4.8039999999999999E-2</v>
      </c>
      <c r="Z10" s="26">
        <f t="shared" si="8"/>
        <v>4.9499999999999995E-2</v>
      </c>
      <c r="AA10" s="26">
        <f>AA5+AA6+AA7+AA8+AA9</f>
        <v>4.3070000000000004E-2</v>
      </c>
      <c r="AB10" s="26">
        <f>AB5+AB6+AB7+AB8+AB9</f>
        <v>3.993E-2</v>
      </c>
      <c r="AC10" s="26">
        <f>AC5+AC6+AC7+AC8+AC9</f>
        <v>4.1779999999999998E-2</v>
      </c>
      <c r="AD10" s="26">
        <f>AD5+AD6+AD7+AD8+AD9</f>
        <v>9.0730000000000005E-2</v>
      </c>
      <c r="AE10" s="61">
        <f t="shared" si="7"/>
        <v>1.1716132120631884</v>
      </c>
      <c r="AF10" s="27">
        <f t="shared" si="0"/>
        <v>4.6331079388930566E-2</v>
      </c>
      <c r="AG10" s="18">
        <f t="shared" si="1"/>
        <v>-2.9951242163919346E-2</v>
      </c>
      <c r="AH10" s="18">
        <f t="shared" si="2"/>
        <v>-0.83092565237091787</v>
      </c>
      <c r="AI10" s="18">
        <f t="shared" si="3"/>
        <v>-0.8528882393457663</v>
      </c>
      <c r="AJ10" s="18">
        <f t="shared" si="4"/>
        <v>-0.86361335957920693</v>
      </c>
      <c r="AK10" s="18">
        <f t="shared" si="5"/>
        <v>-0.85729441931428185</v>
      </c>
      <c r="AL10" s="18">
        <f t="shared" si="6"/>
        <v>-0.69009867554774484</v>
      </c>
      <c r="AM10" s="96"/>
    </row>
    <row r="11" spans="1:39" s="5" customFormat="1" ht="22.15" customHeight="1" x14ac:dyDescent="0.2">
      <c r="A11" s="84" t="s">
        <v>19</v>
      </c>
      <c r="B11" s="85"/>
      <c r="C11" s="24">
        <v>3.1810191886327582E-2</v>
      </c>
      <c r="D11" s="24">
        <v>2.9604229451796547E-2</v>
      </c>
      <c r="E11" s="24">
        <v>2.487E-2</v>
      </c>
      <c r="F11" s="24">
        <v>2.3128877640130656E-2</v>
      </c>
      <c r="G11" s="24">
        <v>2.2330000000000003E-2</v>
      </c>
      <c r="H11" s="24">
        <v>2.2420000000000002E-2</v>
      </c>
      <c r="I11" s="24">
        <v>2.232E-2</v>
      </c>
      <c r="J11" s="24">
        <v>2.2630000000000001E-2</v>
      </c>
      <c r="K11" s="24">
        <v>2.2919999999999999E-2</v>
      </c>
      <c r="L11" s="24">
        <v>2.2550000000000001E-2</v>
      </c>
      <c r="M11" s="24">
        <v>2.7999999999999997E-2</v>
      </c>
      <c r="N11" s="24">
        <v>2.8410000000000001E-2</v>
      </c>
      <c r="O11" s="24">
        <v>2.7549999999999998E-2</v>
      </c>
      <c r="P11" s="24">
        <v>2.7109999999999999E-2</v>
      </c>
      <c r="Q11" s="24">
        <v>2.7229999999999997E-2</v>
      </c>
      <c r="R11" s="24">
        <v>2.681E-2</v>
      </c>
      <c r="S11" s="24">
        <v>2.6769999999999999E-2</v>
      </c>
      <c r="T11" s="24">
        <v>2.8170000000000001E-2</v>
      </c>
      <c r="U11" s="24">
        <v>2.801E-2</v>
      </c>
      <c r="V11" s="24">
        <v>2.5579999999999999E-2</v>
      </c>
      <c r="W11" s="24">
        <v>2.4809999999999999E-2</v>
      </c>
      <c r="X11" s="24">
        <v>2.4589999999999997E-2</v>
      </c>
      <c r="Y11" s="24">
        <v>2.4399999999999998E-2</v>
      </c>
      <c r="Z11" s="24">
        <v>2.4189999999999996E-2</v>
      </c>
      <c r="AA11" s="24">
        <v>2.4849999999999997E-2</v>
      </c>
      <c r="AB11" s="24">
        <v>2.4409999999999998E-2</v>
      </c>
      <c r="AC11" s="24">
        <v>2.3820000000000001E-2</v>
      </c>
      <c r="AD11" s="66">
        <v>2.283E-2</v>
      </c>
      <c r="AE11" s="55">
        <f t="shared" si="7"/>
        <v>-4.1561712846347659E-2</v>
      </c>
      <c r="AF11" s="25">
        <f t="shared" si="0"/>
        <v>-2.4170421958213718E-2</v>
      </c>
      <c r="AG11" s="17">
        <f t="shared" si="1"/>
        <v>-4.1448692152917355E-2</v>
      </c>
      <c r="AH11" s="17">
        <f t="shared" si="2"/>
        <v>-0.23955189938991975</v>
      </c>
      <c r="AI11" s="17">
        <f t="shared" si="3"/>
        <v>-0.21880383215541566</v>
      </c>
      <c r="AJ11" s="17">
        <f t="shared" si="4"/>
        <v>-0.23263587697841834</v>
      </c>
      <c r="AK11" s="17">
        <f t="shared" si="5"/>
        <v>-0.25118339162744457</v>
      </c>
      <c r="AL11" s="17">
        <f t="shared" si="6"/>
        <v>-0.28230549247920073</v>
      </c>
      <c r="AM11" s="96"/>
    </row>
    <row r="12" spans="1:39" ht="12.75" customHeight="1" x14ac:dyDescent="0.2">
      <c r="A12" s="102" t="s">
        <v>0</v>
      </c>
      <c r="B12" s="103"/>
      <c r="C12" s="24">
        <v>1.3597317927575426E-3</v>
      </c>
      <c r="D12" s="24">
        <v>1.423954485975385E-3</v>
      </c>
      <c r="E12" s="24">
        <v>2.33E-3</v>
      </c>
      <c r="F12" s="24">
        <v>2.6776933227709481E-3</v>
      </c>
      <c r="G12" s="24">
        <v>2.2799999999999999E-3</v>
      </c>
      <c r="H12" s="24">
        <v>2.15E-3</v>
      </c>
      <c r="I12" s="24">
        <v>2.5100000000000001E-3</v>
      </c>
      <c r="J12" s="24">
        <v>3.4399999999999999E-3</v>
      </c>
      <c r="K12" s="24">
        <v>9.0699999999999999E-3</v>
      </c>
      <c r="L12" s="24">
        <v>5.2600000000000008E-3</v>
      </c>
      <c r="M12" s="24">
        <v>1.9099999999999998E-3</v>
      </c>
      <c r="N12" s="24">
        <v>6.7000000000000002E-3</v>
      </c>
      <c r="O12" s="24">
        <v>4.1600000000000005E-3</v>
      </c>
      <c r="P12" s="24">
        <v>3.1900000000000001E-3</v>
      </c>
      <c r="Q12" s="24">
        <v>4.1099999999999999E-3</v>
      </c>
      <c r="R12" s="24">
        <v>1.4159999999999999E-2</v>
      </c>
      <c r="S12" s="24">
        <v>1.119E-2</v>
      </c>
      <c r="T12" s="24">
        <v>2.504E-2</v>
      </c>
      <c r="U12" s="24">
        <v>3.4369999999999998E-2</v>
      </c>
      <c r="V12" s="24">
        <v>3.4970000000000001E-2</v>
      </c>
      <c r="W12" s="24">
        <v>3.2649999999999998E-2</v>
      </c>
      <c r="X12" s="24">
        <v>1.9629999999999998E-2</v>
      </c>
      <c r="Y12" s="24">
        <v>4.0499999999999998E-3</v>
      </c>
      <c r="Z12" s="24">
        <v>3.3600000000000001E-3</v>
      </c>
      <c r="AA12" s="24">
        <v>2.4400000000000003E-3</v>
      </c>
      <c r="AB12" s="24">
        <v>2.8300000000000001E-3</v>
      </c>
      <c r="AC12" s="24">
        <v>2.5900000000000003E-3</v>
      </c>
      <c r="AD12" s="65">
        <v>3.16E-3</v>
      </c>
      <c r="AE12" s="55">
        <f t="shared" si="7"/>
        <v>0.22007722007721997</v>
      </c>
      <c r="AF12" s="25">
        <f t="shared" si="0"/>
        <v>-8.4805653710247259E-2</v>
      </c>
      <c r="AG12" s="17">
        <f t="shared" si="1"/>
        <v>6.1475409836065552E-2</v>
      </c>
      <c r="AH12" s="17">
        <f t="shared" si="2"/>
        <v>1.4710755590894171</v>
      </c>
      <c r="AI12" s="17">
        <f t="shared" si="3"/>
        <v>0.79447153695779116</v>
      </c>
      <c r="AJ12" s="17">
        <f t="shared" si="4"/>
        <v>1.0812928072092411</v>
      </c>
      <c r="AK12" s="17">
        <f t="shared" si="5"/>
        <v>0.90478741013142583</v>
      </c>
      <c r="AL12" s="17">
        <f t="shared" si="6"/>
        <v>1.3239877281912376</v>
      </c>
      <c r="AM12" s="96"/>
    </row>
    <row r="13" spans="1:39" ht="15.75" x14ac:dyDescent="0.25">
      <c r="A13" s="104" t="s">
        <v>9</v>
      </c>
      <c r="B13" s="105"/>
      <c r="C13" s="40">
        <f t="shared" ref="C13:X13" si="9">C10+C11+C12</f>
        <v>0.32594053432543718</v>
      </c>
      <c r="D13" s="40">
        <f t="shared" si="9"/>
        <v>0.36044577980284553</v>
      </c>
      <c r="E13" s="40">
        <f t="shared" si="9"/>
        <v>0.17761000000000002</v>
      </c>
      <c r="F13" s="40">
        <f t="shared" si="9"/>
        <v>0.16200815847446964</v>
      </c>
      <c r="G13" s="40">
        <f t="shared" si="9"/>
        <v>0.14559</v>
      </c>
      <c r="H13" s="40">
        <f t="shared" si="9"/>
        <v>0.12734000000000001</v>
      </c>
      <c r="I13" s="40">
        <f t="shared" si="9"/>
        <v>0.12058999999999999</v>
      </c>
      <c r="J13" s="40">
        <f t="shared" si="9"/>
        <v>0.10869999999999999</v>
      </c>
      <c r="K13" s="40">
        <f t="shared" si="9"/>
        <v>0.11087999999999999</v>
      </c>
      <c r="L13" s="40">
        <f t="shared" si="9"/>
        <v>9.4510000000000011E-2</v>
      </c>
      <c r="M13" s="40">
        <f t="shared" si="9"/>
        <v>8.4379999999999983E-2</v>
      </c>
      <c r="N13" s="40">
        <f t="shared" si="9"/>
        <v>8.8260000000000005E-2</v>
      </c>
      <c r="O13" s="40">
        <f t="shared" si="9"/>
        <v>9.7979999999999984E-2</v>
      </c>
      <c r="P13" s="40">
        <f t="shared" si="9"/>
        <v>9.0240000000000001E-2</v>
      </c>
      <c r="Q13" s="40">
        <f t="shared" si="9"/>
        <v>9.1420000000000001E-2</v>
      </c>
      <c r="R13" s="40">
        <f t="shared" si="9"/>
        <v>0.28423000000000004</v>
      </c>
      <c r="S13" s="40">
        <f t="shared" si="9"/>
        <v>0.17670000000000002</v>
      </c>
      <c r="T13" s="40">
        <f t="shared" si="9"/>
        <v>0.22954000000000002</v>
      </c>
      <c r="U13" s="40">
        <f t="shared" si="9"/>
        <v>0.15762999999999999</v>
      </c>
      <c r="V13" s="40">
        <f t="shared" si="9"/>
        <v>0.10851</v>
      </c>
      <c r="W13" s="40">
        <f t="shared" si="9"/>
        <v>0.10890000000000001</v>
      </c>
      <c r="X13" s="40">
        <f t="shared" si="9"/>
        <v>9.3949999999999992E-2</v>
      </c>
      <c r="Y13" s="40">
        <f>Y10+Y11+Y12</f>
        <v>7.6490000000000002E-2</v>
      </c>
      <c r="Z13" s="40">
        <f>Z10+Z11+Z12</f>
        <v>7.7049999999999993E-2</v>
      </c>
      <c r="AA13" s="40">
        <f>AA10+AA11+AA12</f>
        <v>7.0360000000000006E-2</v>
      </c>
      <c r="AB13" s="40">
        <f t="shared" ref="AB13" si="10">AB10+AB11+AB12</f>
        <v>6.7169999999999994E-2</v>
      </c>
      <c r="AC13" s="40">
        <f t="shared" ref="AC13:AD13" si="11">AC10+AC11+AC12</f>
        <v>6.8189999999999987E-2</v>
      </c>
      <c r="AD13" s="40">
        <f t="shared" si="11"/>
        <v>0.11672</v>
      </c>
      <c r="AE13" s="61">
        <f t="shared" si="7"/>
        <v>0.71168793078163994</v>
      </c>
      <c r="AF13" s="41">
        <f t="shared" si="0"/>
        <v>1.5185350602947643E-2</v>
      </c>
      <c r="AG13" s="19">
        <f t="shared" si="1"/>
        <v>-3.084138715179106E-2</v>
      </c>
      <c r="AH13" s="22">
        <f t="shared" si="2"/>
        <v>-0.76360718632476376</v>
      </c>
      <c r="AI13" s="22">
        <f t="shared" si="3"/>
        <v>-0.78413240272304185</v>
      </c>
      <c r="AJ13" s="22">
        <f t="shared" si="4"/>
        <v>-0.79391946405495628</v>
      </c>
      <c r="AK13" s="22">
        <f t="shared" si="5"/>
        <v>-0.79079005886418752</v>
      </c>
      <c r="AL13" s="22">
        <f t="shared" si="6"/>
        <v>-0.64189786875829247</v>
      </c>
      <c r="AM13" s="97"/>
    </row>
    <row r="14" spans="1:39" x14ac:dyDescent="0.2">
      <c r="A14" s="6" t="s">
        <v>25</v>
      </c>
      <c r="B14" s="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4"/>
      <c r="AE14" s="4"/>
      <c r="AF14" s="4"/>
      <c r="AG14" s="4"/>
      <c r="AH14" s="4"/>
      <c r="AI14" s="4"/>
    </row>
    <row r="16" spans="1:39" ht="15.75" x14ac:dyDescent="0.25">
      <c r="A16" s="1" t="s">
        <v>18</v>
      </c>
    </row>
    <row r="18" spans="1:30" ht="15" customHeight="1" x14ac:dyDescent="0.2">
      <c r="A18" s="98" t="s">
        <v>1</v>
      </c>
      <c r="B18" s="98" t="s">
        <v>2</v>
      </c>
      <c r="C18" s="100" t="s">
        <v>5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</row>
    <row r="19" spans="1:30" ht="12.75" customHeight="1" x14ac:dyDescent="0.2">
      <c r="A19" s="99"/>
      <c r="B19" s="99"/>
      <c r="C19" s="8">
        <v>1990</v>
      </c>
      <c r="D19" s="8">
        <v>1991</v>
      </c>
      <c r="E19" s="8">
        <v>1992</v>
      </c>
      <c r="F19" s="8">
        <v>1993</v>
      </c>
      <c r="G19" s="8">
        <v>1994</v>
      </c>
      <c r="H19" s="8">
        <v>1995</v>
      </c>
      <c r="I19" s="8">
        <v>1996</v>
      </c>
      <c r="J19" s="8">
        <v>1997</v>
      </c>
      <c r="K19" s="8">
        <v>1998</v>
      </c>
      <c r="L19" s="8">
        <v>1999</v>
      </c>
      <c r="M19" s="8">
        <v>2000</v>
      </c>
      <c r="N19" s="8">
        <v>2001</v>
      </c>
      <c r="O19" s="8">
        <v>2002</v>
      </c>
      <c r="P19" s="8">
        <v>2003</v>
      </c>
      <c r="Q19" s="8">
        <v>2004</v>
      </c>
      <c r="R19" s="8">
        <v>2005</v>
      </c>
      <c r="S19" s="8">
        <v>2006</v>
      </c>
      <c r="T19" s="8">
        <v>2007</v>
      </c>
      <c r="U19" s="8">
        <v>2008</v>
      </c>
      <c r="V19" s="8">
        <v>2009</v>
      </c>
      <c r="W19" s="8">
        <v>2010</v>
      </c>
      <c r="X19" s="8">
        <v>2011</v>
      </c>
      <c r="Y19" s="8">
        <v>2012</v>
      </c>
      <c r="Z19" s="8">
        <v>2013</v>
      </c>
      <c r="AA19" s="8">
        <v>2014</v>
      </c>
      <c r="AB19" s="8">
        <v>2015</v>
      </c>
      <c r="AC19" s="8">
        <v>2016</v>
      </c>
      <c r="AD19" s="62">
        <v>2017</v>
      </c>
    </row>
    <row r="20" spans="1:30" ht="12.95" customHeight="1" x14ac:dyDescent="0.2">
      <c r="A20" s="81" t="s">
        <v>3</v>
      </c>
      <c r="B20" s="9" t="s">
        <v>6</v>
      </c>
      <c r="C20" s="17">
        <f t="shared" ref="C20:C28" si="12">C5/C$13</f>
        <v>0.12537981381733043</v>
      </c>
      <c r="D20" s="17">
        <f t="shared" ref="D20:AB28" si="13">D5/D$13</f>
        <v>0.11594397932680142</v>
      </c>
      <c r="E20" s="17">
        <f t="shared" si="13"/>
        <v>0.15325713642249872</v>
      </c>
      <c r="F20" s="17">
        <f t="shared" si="13"/>
        <v>0.14253863136608785</v>
      </c>
      <c r="G20" s="17">
        <f t="shared" si="13"/>
        <v>0.14650731506284773</v>
      </c>
      <c r="H20" s="17">
        <f t="shared" si="13"/>
        <v>0.13381498350871682</v>
      </c>
      <c r="I20" s="17">
        <f t="shared" si="13"/>
        <v>0.14893440583796336</v>
      </c>
      <c r="J20" s="17">
        <f t="shared" si="13"/>
        <v>0.14471021159153635</v>
      </c>
      <c r="K20" s="17">
        <f t="shared" si="13"/>
        <v>0.18272005772005773</v>
      </c>
      <c r="L20" s="17">
        <f t="shared" si="13"/>
        <v>0.16791873875780339</v>
      </c>
      <c r="M20" s="17">
        <f t="shared" si="13"/>
        <v>0.13131073714150274</v>
      </c>
      <c r="N20" s="17">
        <f t="shared" si="13"/>
        <v>0.13777475640154091</v>
      </c>
      <c r="O20" s="17">
        <f t="shared" si="13"/>
        <v>0.12482139212084101</v>
      </c>
      <c r="P20" s="17">
        <f t="shared" si="13"/>
        <v>0.1340868794326241</v>
      </c>
      <c r="Q20" s="17">
        <f t="shared" si="13"/>
        <v>0.13705972434915772</v>
      </c>
      <c r="R20" s="17">
        <f t="shared" si="13"/>
        <v>0.7113253351159271</v>
      </c>
      <c r="S20" s="17">
        <f t="shared" si="13"/>
        <v>0.55602716468590829</v>
      </c>
      <c r="T20" s="17">
        <f t="shared" si="13"/>
        <v>0.60451337457523735</v>
      </c>
      <c r="U20" s="17">
        <f t="shared" si="13"/>
        <v>0.36369980333692825</v>
      </c>
      <c r="V20" s="17">
        <f t="shared" si="13"/>
        <v>0.10017509906921021</v>
      </c>
      <c r="W20" s="17">
        <f t="shared" si="13"/>
        <v>0.10321395775941229</v>
      </c>
      <c r="X20" s="17">
        <f t="shared" si="13"/>
        <v>9.558275678552422E-2</v>
      </c>
      <c r="Y20" s="17">
        <f t="shared" si="13"/>
        <v>0.12276114524774481</v>
      </c>
      <c r="Z20" s="17">
        <f t="shared" si="13"/>
        <v>0.15613238157040885</v>
      </c>
      <c r="AA20" s="17">
        <f t="shared" si="13"/>
        <v>0.12379192723138147</v>
      </c>
      <c r="AB20" s="17">
        <f t="shared" si="13"/>
        <v>0.13398838767306834</v>
      </c>
      <c r="AC20" s="17">
        <f t="shared" ref="AC20:AD20" si="14">AC5/AC$13</f>
        <v>0.13858336999560056</v>
      </c>
      <c r="AD20" s="17">
        <f t="shared" si="14"/>
        <v>9.0558601782042489E-2</v>
      </c>
    </row>
    <row r="21" spans="1:30" ht="12.95" customHeight="1" x14ac:dyDescent="0.2">
      <c r="A21" s="82"/>
      <c r="B21" s="9" t="s">
        <v>7</v>
      </c>
      <c r="C21" s="17">
        <f t="shared" si="12"/>
        <v>1.0336707605185586E-2</v>
      </c>
      <c r="D21" s="17">
        <f t="shared" ref="D21:R21" si="15">D6/D$13</f>
        <v>1.1478375477895767E-2</v>
      </c>
      <c r="E21" s="17">
        <f t="shared" si="15"/>
        <v>1.3681662068577218E-2</v>
      </c>
      <c r="F21" s="17">
        <f t="shared" si="15"/>
        <v>1.8336125957929012E-2</v>
      </c>
      <c r="G21" s="17">
        <f t="shared" si="15"/>
        <v>1.3943265334157566E-2</v>
      </c>
      <c r="H21" s="17">
        <f t="shared" si="15"/>
        <v>1.2329197424218626E-2</v>
      </c>
      <c r="I21" s="17">
        <f t="shared" si="15"/>
        <v>1.5341238908698899E-2</v>
      </c>
      <c r="J21" s="17">
        <f t="shared" si="15"/>
        <v>1.9779208831646737E-2</v>
      </c>
      <c r="K21" s="17">
        <f t="shared" si="15"/>
        <v>2.2005772005772008E-2</v>
      </c>
      <c r="L21" s="17">
        <f t="shared" si="15"/>
        <v>2.0526928367368531E-2</v>
      </c>
      <c r="M21" s="17">
        <f t="shared" si="15"/>
        <v>2.5835506044086281E-2</v>
      </c>
      <c r="N21" s="17">
        <f t="shared" si="15"/>
        <v>3.1497847269431223E-2</v>
      </c>
      <c r="O21" s="17">
        <f t="shared" si="15"/>
        <v>2.9189630536844261E-2</v>
      </c>
      <c r="P21" s="17">
        <f t="shared" si="15"/>
        <v>2.947695035460993E-2</v>
      </c>
      <c r="Q21" s="17">
        <f t="shared" si="15"/>
        <v>3.3143732224896083E-2</v>
      </c>
      <c r="R21" s="17">
        <f t="shared" si="15"/>
        <v>1.1751046687541778E-2</v>
      </c>
      <c r="S21" s="17">
        <f t="shared" si="13"/>
        <v>1.6129032258064516E-2</v>
      </c>
      <c r="T21" s="17">
        <f t="shared" si="13"/>
        <v>8.146728239086869E-3</v>
      </c>
      <c r="U21" s="17">
        <f t="shared" si="13"/>
        <v>1.5479286937765653E-2</v>
      </c>
      <c r="V21" s="17">
        <f t="shared" si="13"/>
        <v>2.0090314256750532E-2</v>
      </c>
      <c r="W21" s="17">
        <f t="shared" si="13"/>
        <v>1.6712580348943983E-2</v>
      </c>
      <c r="X21" s="17">
        <f t="shared" si="13"/>
        <v>1.8307610431080364E-2</v>
      </c>
      <c r="Y21" s="17">
        <f t="shared" si="13"/>
        <v>1.9871878676951237E-2</v>
      </c>
      <c r="Z21" s="17">
        <f t="shared" si="13"/>
        <v>1.8170019467878003E-2</v>
      </c>
      <c r="AA21" s="17">
        <f t="shared" si="13"/>
        <v>1.534963047185901E-2</v>
      </c>
      <c r="AB21" s="17">
        <f t="shared" si="13"/>
        <v>1.801399434271252E-2</v>
      </c>
      <c r="AC21" s="17">
        <f t="shared" ref="AC21:AD21" si="16">AC6/AC$13</f>
        <v>1.8331133597301662E-2</v>
      </c>
      <c r="AD21" s="17">
        <f t="shared" si="16"/>
        <v>1.0709389993145991E-2</v>
      </c>
    </row>
    <row r="22" spans="1:30" ht="12.75" customHeight="1" x14ac:dyDescent="0.2">
      <c r="A22" s="82"/>
      <c r="B22" s="9" t="s">
        <v>10</v>
      </c>
      <c r="C22" s="17">
        <f t="shared" si="12"/>
        <v>6.0484886648052044E-2</v>
      </c>
      <c r="D22" s="17">
        <f t="shared" si="13"/>
        <v>7.1270332354146662E-2</v>
      </c>
      <c r="E22" s="17">
        <f t="shared" si="13"/>
        <v>0.11891222341084397</v>
      </c>
      <c r="F22" s="17">
        <f t="shared" si="13"/>
        <v>9.1172622256242286E-2</v>
      </c>
      <c r="G22" s="17">
        <f t="shared" si="13"/>
        <v>8.4277766330105086E-2</v>
      </c>
      <c r="H22" s="17">
        <f t="shared" si="13"/>
        <v>6.1253337521595723E-2</v>
      </c>
      <c r="I22" s="17">
        <f t="shared" si="13"/>
        <v>6.1033253171904805E-2</v>
      </c>
      <c r="J22" s="17">
        <f t="shared" si="13"/>
        <v>6.283348666053358E-2</v>
      </c>
      <c r="K22" s="17">
        <f t="shared" si="13"/>
        <v>6.4935064935064943E-2</v>
      </c>
      <c r="L22" s="17">
        <f t="shared" si="13"/>
        <v>6.4860861284520149E-2</v>
      </c>
      <c r="M22" s="17">
        <f t="shared" si="13"/>
        <v>6.1625977719838833E-2</v>
      </c>
      <c r="N22" s="17">
        <f t="shared" si="13"/>
        <v>5.5517788352594605E-2</v>
      </c>
      <c r="O22" s="17">
        <f t="shared" si="13"/>
        <v>0.14370279648907944</v>
      </c>
      <c r="P22" s="17">
        <f t="shared" si="13"/>
        <v>7.081117021276595E-2</v>
      </c>
      <c r="Q22" s="17">
        <f t="shared" si="13"/>
        <v>7.0772259899365558E-2</v>
      </c>
      <c r="R22" s="17">
        <f t="shared" si="13"/>
        <v>2.388910389473314E-2</v>
      </c>
      <c r="S22" s="17">
        <f t="shared" si="13"/>
        <v>3.514431239388794E-2</v>
      </c>
      <c r="T22" s="17">
        <f t="shared" si="13"/>
        <v>2.5180796375359416E-2</v>
      </c>
      <c r="U22" s="17">
        <f t="shared" si="13"/>
        <v>3.1783289982871284E-2</v>
      </c>
      <c r="V22" s="17">
        <f t="shared" si="13"/>
        <v>3.9166897060178792E-2</v>
      </c>
      <c r="W22" s="17">
        <f t="shared" si="13"/>
        <v>4.4352617079889793E-2</v>
      </c>
      <c r="X22" s="17">
        <f t="shared" si="13"/>
        <v>5.566790846194785E-2</v>
      </c>
      <c r="Y22" s="17">
        <f t="shared" si="13"/>
        <v>6.9813047457183947E-2</v>
      </c>
      <c r="Z22" s="17">
        <f t="shared" si="13"/>
        <v>6.1518494484101231E-2</v>
      </c>
      <c r="AA22" s="17">
        <f t="shared" si="13"/>
        <v>6.9357589539511086E-2</v>
      </c>
      <c r="AB22" s="17">
        <f t="shared" si="13"/>
        <v>6.6547565877623949E-2</v>
      </c>
      <c r="AC22" s="17">
        <f t="shared" ref="AC22:AD22" si="17">AC7/AC$13</f>
        <v>6.8925062325854242E-2</v>
      </c>
      <c r="AD22" s="17">
        <f t="shared" si="17"/>
        <v>0.43737148732008224</v>
      </c>
    </row>
    <row r="23" spans="1:30" ht="12.95" customHeight="1" x14ac:dyDescent="0.2">
      <c r="A23" s="82"/>
      <c r="B23" s="11" t="s">
        <v>11</v>
      </c>
      <c r="C23" s="17">
        <f t="shared" si="12"/>
        <v>0.28183488436047194</v>
      </c>
      <c r="D23" s="17">
        <f t="shared" si="13"/>
        <v>0.2690598071450479</v>
      </c>
      <c r="E23" s="17">
        <f t="shared" si="13"/>
        <v>0.1807893699679072</v>
      </c>
      <c r="F23" s="17">
        <f t="shared" si="13"/>
        <v>0.19304134430321554</v>
      </c>
      <c r="G23" s="17">
        <f t="shared" si="13"/>
        <v>0.1699292533827873</v>
      </c>
      <c r="H23" s="17">
        <f t="shared" si="13"/>
        <v>0.15572483116067221</v>
      </c>
      <c r="I23" s="17">
        <f t="shared" si="13"/>
        <v>0.20291898167343894</v>
      </c>
      <c r="J23" s="17">
        <f t="shared" si="13"/>
        <v>0.23413063477460905</v>
      </c>
      <c r="K23" s="17">
        <f t="shared" si="13"/>
        <v>0.18172799422799424</v>
      </c>
      <c r="L23" s="17">
        <f t="shared" si="13"/>
        <v>0.21965929531266531</v>
      </c>
      <c r="M23" s="17">
        <f t="shared" si="13"/>
        <v>0.21497985304574549</v>
      </c>
      <c r="N23" s="17">
        <f t="shared" si="13"/>
        <v>0.20938137321549966</v>
      </c>
      <c r="O23" s="17">
        <f t="shared" si="13"/>
        <v>0.2008573178199633</v>
      </c>
      <c r="P23" s="17">
        <f t="shared" si="13"/>
        <v>0.23393173758865249</v>
      </c>
      <c r="Q23" s="17">
        <f t="shared" si="13"/>
        <v>0.22653686283089039</v>
      </c>
      <c r="R23" s="17">
        <f t="shared" si="13"/>
        <v>7.8246490518242257E-2</v>
      </c>
      <c r="S23" s="17">
        <f t="shared" si="13"/>
        <v>0.14125636672325975</v>
      </c>
      <c r="T23" s="17">
        <f t="shared" si="13"/>
        <v>0.10974122157358193</v>
      </c>
      <c r="U23" s="17">
        <f t="shared" si="13"/>
        <v>0.16576793757533465</v>
      </c>
      <c r="V23" s="17">
        <f t="shared" si="13"/>
        <v>0.23509353976592021</v>
      </c>
      <c r="W23" s="17">
        <f t="shared" si="13"/>
        <v>0.26721763085399447</v>
      </c>
      <c r="X23" s="17">
        <f t="shared" si="13"/>
        <v>0.30984566258648222</v>
      </c>
      <c r="Y23" s="17">
        <f t="shared" si="13"/>
        <v>0.37782716694992807</v>
      </c>
      <c r="Z23" s="17">
        <f t="shared" si="13"/>
        <v>0.37495133030499678</v>
      </c>
      <c r="AA23" s="17">
        <f t="shared" si="13"/>
        <v>0.36682774303581578</v>
      </c>
      <c r="AB23" s="17">
        <f t="shared" si="13"/>
        <v>0.34047938067589706</v>
      </c>
      <c r="AC23" s="17">
        <f t="shared" ref="AC23:AD23" si="18">AC8/AC$13</f>
        <v>0.34770494207361785</v>
      </c>
      <c r="AD23" s="17">
        <f t="shared" si="18"/>
        <v>0.21461617546264564</v>
      </c>
    </row>
    <row r="24" spans="1:30" ht="22.5" x14ac:dyDescent="0.2">
      <c r="A24" s="82"/>
      <c r="B24" s="9" t="s">
        <v>12</v>
      </c>
      <c r="C24" s="17">
        <f t="shared" si="12"/>
        <v>0.42019691213882671</v>
      </c>
      <c r="D24" s="17">
        <f t="shared" si="13"/>
        <v>0.44616470024685728</v>
      </c>
      <c r="E24" s="17">
        <f t="shared" si="13"/>
        <v>0.3802150779798435</v>
      </c>
      <c r="F24" s="17">
        <f t="shared" si="13"/>
        <v>0.3956194774447418</v>
      </c>
      <c r="G24" s="17">
        <f t="shared" si="13"/>
        <v>0.41630606497699019</v>
      </c>
      <c r="H24" s="17">
        <f t="shared" si="13"/>
        <v>0.44392963719177009</v>
      </c>
      <c r="I24" s="17">
        <f t="shared" si="13"/>
        <v>0.36586781656853806</v>
      </c>
      <c r="J24" s="17">
        <f t="shared" si="13"/>
        <v>0.29871205151793928</v>
      </c>
      <c r="K24" s="17">
        <f t="shared" si="13"/>
        <v>0.26010101010101011</v>
      </c>
      <c r="L24" s="17">
        <f t="shared" si="13"/>
        <v>0.23277960004232356</v>
      </c>
      <c r="M24" s="17">
        <f t="shared" si="13"/>
        <v>0.21178004266413847</v>
      </c>
      <c r="N24" s="17">
        <f t="shared" si="13"/>
        <v>0.1680262859732608</v>
      </c>
      <c r="O24" s="17">
        <f t="shared" si="13"/>
        <v>0.17779138599714228</v>
      </c>
      <c r="P24" s="17">
        <f t="shared" si="13"/>
        <v>0.19592198581560286</v>
      </c>
      <c r="Q24" s="17">
        <f t="shared" si="13"/>
        <v>0.1896740319404944</v>
      </c>
      <c r="R24" s="17">
        <f t="shared" si="13"/>
        <v>3.064419660134398E-2</v>
      </c>
      <c r="S24" s="17">
        <f t="shared" si="13"/>
        <v>3.6615732880588565E-2</v>
      </c>
      <c r="T24" s="17">
        <f t="shared" si="13"/>
        <v>2.0606430251807962E-2</v>
      </c>
      <c r="U24" s="17">
        <f t="shared" si="13"/>
        <v>2.753283004504219E-2</v>
      </c>
      <c r="V24" s="17">
        <f t="shared" si="13"/>
        <v>4.7461063496451933E-2</v>
      </c>
      <c r="W24" s="17">
        <f t="shared" si="13"/>
        <v>4.0863177226813589E-2</v>
      </c>
      <c r="X24" s="17">
        <f t="shared" si="13"/>
        <v>4.9920170303352857E-2</v>
      </c>
      <c r="Y24" s="17">
        <f t="shared" si="13"/>
        <v>3.7782716694992814E-2</v>
      </c>
      <c r="Z24" s="17">
        <f t="shared" si="13"/>
        <v>3.1667748215444519E-2</v>
      </c>
      <c r="AA24" s="17">
        <f t="shared" si="13"/>
        <v>3.6810687890847071E-2</v>
      </c>
      <c r="AB24" s="17">
        <f t="shared" si="13"/>
        <v>3.5432484740211413E-2</v>
      </c>
      <c r="AC24" s="17">
        <f t="shared" ref="AC24:AD24" si="19">AC9/AC$13</f>
        <v>3.9155301363836346E-2</v>
      </c>
      <c r="AD24" s="17">
        <f t="shared" si="19"/>
        <v>2.4074708704592187E-2</v>
      </c>
    </row>
    <row r="25" spans="1:30" x14ac:dyDescent="0.2">
      <c r="A25" s="83"/>
      <c r="B25" s="21" t="s">
        <v>8</v>
      </c>
      <c r="C25" s="17">
        <f t="shared" si="12"/>
        <v>0.89823320456986666</v>
      </c>
      <c r="D25" s="17">
        <f t="shared" si="13"/>
        <v>0.91391719455074905</v>
      </c>
      <c r="E25" s="17">
        <f t="shared" si="13"/>
        <v>0.84685546984967064</v>
      </c>
      <c r="F25" s="17">
        <f t="shared" si="13"/>
        <v>0.84070820132821644</v>
      </c>
      <c r="G25" s="17">
        <f t="shared" si="13"/>
        <v>0.83096366508688779</v>
      </c>
      <c r="H25" s="17">
        <f t="shared" si="13"/>
        <v>0.80705198680697343</v>
      </c>
      <c r="I25" s="17">
        <f t="shared" si="13"/>
        <v>0.7940956961605441</v>
      </c>
      <c r="J25" s="17">
        <f t="shared" si="13"/>
        <v>0.76016559337626499</v>
      </c>
      <c r="K25" s="17">
        <f t="shared" si="13"/>
        <v>0.71148989898989901</v>
      </c>
      <c r="L25" s="17">
        <f t="shared" si="13"/>
        <v>0.70574542376468097</v>
      </c>
      <c r="M25" s="17">
        <f t="shared" si="13"/>
        <v>0.64553211661531174</v>
      </c>
      <c r="N25" s="17">
        <f t="shared" si="13"/>
        <v>0.60219805121232717</v>
      </c>
      <c r="O25" s="17">
        <f t="shared" si="13"/>
        <v>0.67636252296387023</v>
      </c>
      <c r="P25" s="17">
        <f t="shared" si="13"/>
        <v>0.66422872340425532</v>
      </c>
      <c r="Q25" s="17">
        <f t="shared" si="13"/>
        <v>0.65718661124480415</v>
      </c>
      <c r="R25" s="17">
        <f t="shared" si="13"/>
        <v>0.85585617281778836</v>
      </c>
      <c r="S25" s="17">
        <f t="shared" si="13"/>
        <v>0.78517260894170915</v>
      </c>
      <c r="T25" s="17">
        <f t="shared" si="13"/>
        <v>0.76818855101507366</v>
      </c>
      <c r="U25" s="17">
        <f t="shared" si="13"/>
        <v>0.60426314787794211</v>
      </c>
      <c r="V25" s="17">
        <f t="shared" si="13"/>
        <v>0.44198691364851173</v>
      </c>
      <c r="W25" s="17">
        <f t="shared" si="13"/>
        <v>0.47235996326905422</v>
      </c>
      <c r="X25" s="17">
        <f t="shared" si="13"/>
        <v>0.52932410856838741</v>
      </c>
      <c r="Y25" s="17">
        <f t="shared" si="13"/>
        <v>0.62805595502680089</v>
      </c>
      <c r="Z25" s="17">
        <f t="shared" si="13"/>
        <v>0.64243997404282938</v>
      </c>
      <c r="AA25" s="17">
        <f t="shared" si="13"/>
        <v>0.6121375781694145</v>
      </c>
      <c r="AB25" s="17">
        <f t="shared" si="13"/>
        <v>0.5944618133095132</v>
      </c>
      <c r="AC25" s="17">
        <f t="shared" ref="AC25:AD25" si="20">AC10/AC$13</f>
        <v>0.61269980935621071</v>
      </c>
      <c r="AD25" s="17">
        <f t="shared" si="20"/>
        <v>0.77733036326250859</v>
      </c>
    </row>
    <row r="26" spans="1:30" ht="12.75" customHeight="1" x14ac:dyDescent="0.2">
      <c r="A26" s="84" t="s">
        <v>19</v>
      </c>
      <c r="B26" s="85"/>
      <c r="C26" s="17">
        <f t="shared" si="12"/>
        <v>9.7595078047477565E-2</v>
      </c>
      <c r="D26" s="17">
        <f t="shared" si="13"/>
        <v>8.2132268181886584E-2</v>
      </c>
      <c r="E26" s="17">
        <f t="shared" si="13"/>
        <v>0.14002589944259894</v>
      </c>
      <c r="F26" s="17">
        <f t="shared" si="13"/>
        <v>0.14276365991639528</v>
      </c>
      <c r="G26" s="17">
        <f t="shared" si="13"/>
        <v>0.15337591867573325</v>
      </c>
      <c r="H26" s="17">
        <f t="shared" si="13"/>
        <v>0.17606408041463797</v>
      </c>
      <c r="I26" s="17">
        <f t="shared" si="13"/>
        <v>0.18508997429305915</v>
      </c>
      <c r="J26" s="17">
        <f t="shared" si="13"/>
        <v>0.2081876724931003</v>
      </c>
      <c r="K26" s="17">
        <f t="shared" si="13"/>
        <v>0.2067099567099567</v>
      </c>
      <c r="L26" s="17">
        <f t="shared" si="13"/>
        <v>0.23859909004338165</v>
      </c>
      <c r="M26" s="17">
        <f t="shared" si="13"/>
        <v>0.33183218772220907</v>
      </c>
      <c r="N26" s="17">
        <f t="shared" si="13"/>
        <v>0.32188987083616588</v>
      </c>
      <c r="O26" s="17">
        <f t="shared" si="13"/>
        <v>0.28117983261890184</v>
      </c>
      <c r="P26" s="17">
        <f t="shared" si="13"/>
        <v>0.30042109929078015</v>
      </c>
      <c r="Q26" s="17">
        <f t="shared" si="13"/>
        <v>0.29785604900459417</v>
      </c>
      <c r="R26" s="17">
        <f t="shared" si="13"/>
        <v>9.4325018470956604E-2</v>
      </c>
      <c r="S26" s="17">
        <f t="shared" si="13"/>
        <v>0.15149971703452175</v>
      </c>
      <c r="T26" s="17">
        <f t="shared" si="13"/>
        <v>0.12272370828613749</v>
      </c>
      <c r="U26" s="17">
        <f t="shared" si="13"/>
        <v>0.17769460128148196</v>
      </c>
      <c r="V26" s="17">
        <f t="shared" si="13"/>
        <v>0.23573864159985256</v>
      </c>
      <c r="W26" s="17">
        <f t="shared" si="13"/>
        <v>0.22782369146005507</v>
      </c>
      <c r="X26" s="17">
        <f t="shared" si="13"/>
        <v>0.26173496540713143</v>
      </c>
      <c r="Y26" s="17">
        <f t="shared" si="13"/>
        <v>0.31899594718263824</v>
      </c>
      <c r="Z26" s="17">
        <f t="shared" si="13"/>
        <v>0.31395197923426343</v>
      </c>
      <c r="AA26" s="17">
        <f t="shared" si="13"/>
        <v>0.35318362706082995</v>
      </c>
      <c r="AB26" s="17">
        <f t="shared" si="13"/>
        <v>0.363406282566622</v>
      </c>
      <c r="AC26" s="17">
        <f t="shared" ref="AC26:AD26" si="21">AC11/AC$13</f>
        <v>0.34931808183018048</v>
      </c>
      <c r="AD26" s="17">
        <f t="shared" si="21"/>
        <v>0.19559629883481836</v>
      </c>
    </row>
    <row r="27" spans="1:30" ht="15" customHeight="1" x14ac:dyDescent="0.2">
      <c r="A27" s="102" t="s">
        <v>0</v>
      </c>
      <c r="B27" s="103"/>
      <c r="C27" s="17">
        <f t="shared" si="12"/>
        <v>4.1717173826557909E-3</v>
      </c>
      <c r="D27" s="17">
        <f t="shared" si="13"/>
        <v>3.9505372673644592E-3</v>
      </c>
      <c r="E27" s="17">
        <f t="shared" si="13"/>
        <v>1.311863070773042E-2</v>
      </c>
      <c r="F27" s="17">
        <f t="shared" si="13"/>
        <v>1.6528138755388156E-2</v>
      </c>
      <c r="G27" s="17">
        <f t="shared" si="13"/>
        <v>1.5660416237378939E-2</v>
      </c>
      <c r="H27" s="17">
        <f t="shared" si="13"/>
        <v>1.6883932778388566E-2</v>
      </c>
      <c r="I27" s="17">
        <f t="shared" si="13"/>
        <v>2.0814329546396886E-2</v>
      </c>
      <c r="J27" s="17">
        <f t="shared" si="13"/>
        <v>3.1646734130634777E-2</v>
      </c>
      <c r="K27" s="17">
        <f t="shared" si="13"/>
        <v>8.1800144300144303E-2</v>
      </c>
      <c r="L27" s="17">
        <f t="shared" si="13"/>
        <v>5.5655486191937366E-2</v>
      </c>
      <c r="M27" s="17">
        <f t="shared" si="13"/>
        <v>2.2635695662479263E-2</v>
      </c>
      <c r="N27" s="17">
        <f t="shared" si="13"/>
        <v>7.5912077951506909E-2</v>
      </c>
      <c r="O27" s="17">
        <f t="shared" si="13"/>
        <v>4.2457644417228019E-2</v>
      </c>
      <c r="P27" s="17">
        <f t="shared" si="13"/>
        <v>3.5350177304964543E-2</v>
      </c>
      <c r="Q27" s="17">
        <f t="shared" si="13"/>
        <v>4.4957339750601615E-2</v>
      </c>
      <c r="R27" s="17">
        <f t="shared" si="13"/>
        <v>4.9818808711254957E-2</v>
      </c>
      <c r="S27" s="17">
        <f t="shared" si="13"/>
        <v>6.3327674023769098E-2</v>
      </c>
      <c r="T27" s="17">
        <f t="shared" si="13"/>
        <v>0.10908774069878888</v>
      </c>
      <c r="U27" s="17">
        <f t="shared" si="13"/>
        <v>0.21804225084057602</v>
      </c>
      <c r="V27" s="17">
        <f t="shared" si="13"/>
        <v>0.3222744447516358</v>
      </c>
      <c r="W27" s="17">
        <f t="shared" si="13"/>
        <v>0.29981634527089068</v>
      </c>
      <c r="X27" s="17">
        <f t="shared" si="13"/>
        <v>0.20894092602448111</v>
      </c>
      <c r="Y27" s="17">
        <f t="shared" si="13"/>
        <v>5.2948097790560852E-2</v>
      </c>
      <c r="Z27" s="17">
        <f t="shared" si="13"/>
        <v>4.3608046722907211E-2</v>
      </c>
      <c r="AA27" s="17">
        <f t="shared" si="13"/>
        <v>3.4678794769755543E-2</v>
      </c>
      <c r="AB27" s="17">
        <f t="shared" si="13"/>
        <v>4.2131904123864826E-2</v>
      </c>
      <c r="AC27" s="17">
        <f t="shared" ref="AC27:AD27" si="22">AC12/AC$13</f>
        <v>3.7982108813609042E-2</v>
      </c>
      <c r="AD27" s="17">
        <f t="shared" si="22"/>
        <v>2.7073337902673064E-2</v>
      </c>
    </row>
    <row r="28" spans="1:30" ht="15.75" x14ac:dyDescent="0.25">
      <c r="A28" s="104" t="s">
        <v>9</v>
      </c>
      <c r="B28" s="105"/>
      <c r="C28" s="17">
        <f t="shared" si="12"/>
        <v>1</v>
      </c>
      <c r="D28" s="17">
        <f t="shared" si="13"/>
        <v>1</v>
      </c>
      <c r="E28" s="17">
        <f t="shared" si="13"/>
        <v>1</v>
      </c>
      <c r="F28" s="17">
        <f t="shared" si="13"/>
        <v>1</v>
      </c>
      <c r="G28" s="17">
        <f t="shared" si="13"/>
        <v>1</v>
      </c>
      <c r="H28" s="17">
        <f t="shared" si="13"/>
        <v>1</v>
      </c>
      <c r="I28" s="17">
        <f t="shared" si="13"/>
        <v>1</v>
      </c>
      <c r="J28" s="17">
        <f t="shared" si="13"/>
        <v>1</v>
      </c>
      <c r="K28" s="17">
        <f t="shared" si="13"/>
        <v>1</v>
      </c>
      <c r="L28" s="17">
        <f t="shared" si="13"/>
        <v>1</v>
      </c>
      <c r="M28" s="17">
        <f t="shared" si="13"/>
        <v>1</v>
      </c>
      <c r="N28" s="17">
        <f t="shared" si="13"/>
        <v>1</v>
      </c>
      <c r="O28" s="17">
        <f t="shared" si="13"/>
        <v>1</v>
      </c>
      <c r="P28" s="17">
        <f t="shared" si="13"/>
        <v>1</v>
      </c>
      <c r="Q28" s="17">
        <f t="shared" si="13"/>
        <v>1</v>
      </c>
      <c r="R28" s="17">
        <f t="shared" si="13"/>
        <v>1</v>
      </c>
      <c r="S28" s="17">
        <f t="shared" si="13"/>
        <v>1</v>
      </c>
      <c r="T28" s="17">
        <f t="shared" si="13"/>
        <v>1</v>
      </c>
      <c r="U28" s="17">
        <f t="shared" si="13"/>
        <v>1</v>
      </c>
      <c r="V28" s="17">
        <f t="shared" si="13"/>
        <v>1</v>
      </c>
      <c r="W28" s="17">
        <f t="shared" si="13"/>
        <v>1</v>
      </c>
      <c r="X28" s="17">
        <f t="shared" si="13"/>
        <v>1</v>
      </c>
      <c r="Y28" s="17">
        <f t="shared" si="13"/>
        <v>1</v>
      </c>
      <c r="Z28" s="17">
        <f t="shared" si="13"/>
        <v>1</v>
      </c>
      <c r="AA28" s="17">
        <f t="shared" si="13"/>
        <v>1</v>
      </c>
      <c r="AB28" s="17">
        <f t="shared" si="13"/>
        <v>1</v>
      </c>
      <c r="AC28" s="17">
        <f t="shared" ref="AC28:AD28" si="23">AC13/AC$13</f>
        <v>1</v>
      </c>
      <c r="AD28" s="17">
        <f t="shared" si="23"/>
        <v>1</v>
      </c>
    </row>
  </sheetData>
  <mergeCells count="17">
    <mergeCell ref="A26:B26"/>
    <mergeCell ref="A27:B27"/>
    <mergeCell ref="A28:B28"/>
    <mergeCell ref="A5:A10"/>
    <mergeCell ref="A11:B11"/>
    <mergeCell ref="A12:B12"/>
    <mergeCell ref="A13:B13"/>
    <mergeCell ref="A18:A19"/>
    <mergeCell ref="B18:B19"/>
    <mergeCell ref="A20:A25"/>
    <mergeCell ref="AM3:AM4"/>
    <mergeCell ref="AM5:AM13"/>
    <mergeCell ref="A3:A4"/>
    <mergeCell ref="B3:B4"/>
    <mergeCell ref="C18:AD18"/>
    <mergeCell ref="C3:AD3"/>
    <mergeCell ref="AE3:AL3"/>
  </mergeCells>
  <conditionalFormatting sqref="AE5:AE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Pb</vt:lpstr>
      <vt:lpstr>Cd</vt:lpstr>
      <vt:lpstr>Hg</vt:lpstr>
    </vt:vector>
  </TitlesOfParts>
  <Company>UAB Penki kontinentai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Steigvilė</dc:creator>
  <cp:lastModifiedBy>Šarūnas Dargis</cp:lastModifiedBy>
  <dcterms:created xsi:type="dcterms:W3CDTF">2017-02-16T09:43:55Z</dcterms:created>
  <dcterms:modified xsi:type="dcterms:W3CDTF">2019-05-20T13:41:33Z</dcterms:modified>
</cp:coreProperties>
</file>